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"/>
    </mc:Choice>
  </mc:AlternateContent>
  <workbookProtection workbookAlgorithmName="SHA-512" workbookHashValue="V1YsyLmkXACaIhPY2PigMJt/h+lJurgTYvfSHx6xo9vo335Rv2WRzD5YY4SLCX/KOw6eict1WL4r7axpi5tZhA==" workbookSaltValue="a2gZBQbhnerT07OO0g23kw==" workbookSpinCount="100000" lockStructure="1"/>
  <bookViews>
    <workbookView xWindow="0" yWindow="0" windowWidth="24000" windowHeight="9630"/>
  </bookViews>
  <sheets>
    <sheet name="Isi Fi KM" sheetId="7" r:id="rId1"/>
    <sheet name="Borang" sheetId="1" r:id="rId2"/>
    <sheet name="Cal IA" sheetId="2" state="hidden" r:id="rId3"/>
    <sheet name="Cal II-V" sheetId="4" state="hidden" r:id="rId4"/>
    <sheet name="Fi" sheetId="5" state="hidden" r:id="rId5"/>
    <sheet name="Convert" sheetId="6" r:id="rId6"/>
    <sheet name="Cal Isi" sheetId="8" state="hidden" r:id="rId7"/>
  </sheets>
  <definedNames>
    <definedName name="_xlnm._FilterDatabase" localSheetId="2" hidden="1">'Cal IA'!$G$23</definedName>
  </definedNames>
  <calcPr calcId="162913"/>
</workbook>
</file>

<file path=xl/calcChain.xml><?xml version="1.0" encoding="utf-8"?>
<calcChain xmlns="http://schemas.openxmlformats.org/spreadsheetml/2006/main">
  <c r="C3" i="1" l="1"/>
  <c r="G14" i="2" l="1"/>
  <c r="P6" i="8"/>
  <c r="Q6" i="8" s="1"/>
  <c r="P10" i="8"/>
  <c r="Q10" i="8" s="1"/>
  <c r="H53" i="1"/>
  <c r="E53" i="1"/>
  <c r="C53" i="1"/>
  <c r="F49" i="1"/>
  <c r="F50" i="1"/>
  <c r="F51" i="1"/>
  <c r="F48" i="1"/>
  <c r="F46" i="1"/>
  <c r="F47" i="1"/>
  <c r="F45" i="1"/>
  <c r="F43" i="1"/>
  <c r="F42" i="1"/>
  <c r="F38" i="1"/>
  <c r="F39" i="1"/>
  <c r="F40" i="1"/>
  <c r="F37" i="1"/>
  <c r="F35" i="1"/>
  <c r="F32" i="1"/>
  <c r="F33" i="1"/>
  <c r="F34" i="1"/>
  <c r="F31" i="1"/>
  <c r="G28" i="1"/>
  <c r="D28" i="1"/>
  <c r="H26" i="1"/>
  <c r="F26" i="1"/>
  <c r="D26" i="1"/>
  <c r="H23" i="1"/>
  <c r="G21" i="1"/>
  <c r="D21" i="1"/>
  <c r="G18" i="1"/>
  <c r="G10" i="1"/>
  <c r="H9" i="1"/>
  <c r="F9" i="1"/>
  <c r="D9" i="1"/>
  <c r="I4" i="1"/>
  <c r="G3" i="1"/>
  <c r="C4" i="1"/>
  <c r="C12" i="8"/>
  <c r="C11" i="8"/>
  <c r="B12" i="8"/>
  <c r="D12" i="8" s="1"/>
  <c r="B11" i="8"/>
  <c r="E11" i="8" s="1"/>
  <c r="C9" i="8"/>
  <c r="C8" i="8"/>
  <c r="G8" i="8" s="1"/>
  <c r="C7" i="8"/>
  <c r="G7" i="8" s="1"/>
  <c r="B7" i="8"/>
  <c r="D7" i="8" s="1"/>
  <c r="B9" i="8"/>
  <c r="E9" i="8" s="1"/>
  <c r="B8" i="8"/>
  <c r="E8" i="8" s="1"/>
  <c r="C5" i="8"/>
  <c r="G5" i="8" s="1"/>
  <c r="C4" i="8"/>
  <c r="C3" i="8"/>
  <c r="G3" i="8" s="1"/>
  <c r="B5" i="8"/>
  <c r="D5" i="8" s="1"/>
  <c r="B4" i="8"/>
  <c r="E4" i="8" s="1"/>
  <c r="B3" i="8"/>
  <c r="D3" i="8" s="1"/>
  <c r="E12" i="8" l="1"/>
  <c r="F11" i="8"/>
  <c r="F12" i="8"/>
  <c r="D11" i="8"/>
  <c r="G12" i="8"/>
  <c r="G11" i="8"/>
  <c r="I12" i="8"/>
  <c r="J12" i="8" s="1"/>
  <c r="M12" i="8" s="1"/>
  <c r="E7" i="8"/>
  <c r="E16" i="7" s="1"/>
  <c r="D4" i="8"/>
  <c r="G4" i="8"/>
  <c r="F4" i="8"/>
  <c r="D9" i="8"/>
  <c r="F9" i="8"/>
  <c r="I8" i="8"/>
  <c r="J8" i="8" s="1"/>
  <c r="D8" i="8"/>
  <c r="F8" i="8"/>
  <c r="P8" i="8" s="1"/>
  <c r="Q8" i="8" s="1"/>
  <c r="G9" i="8"/>
  <c r="H8" i="8"/>
  <c r="K8" i="8"/>
  <c r="G16" i="7"/>
  <c r="E5" i="8"/>
  <c r="I12" i="7" s="1"/>
  <c r="E3" i="8"/>
  <c r="K3" i="8" s="1"/>
  <c r="F7" i="8" l="1"/>
  <c r="P7" i="8" s="1"/>
  <c r="Q7" i="8" s="1"/>
  <c r="K7" i="8"/>
  <c r="I7" i="8"/>
  <c r="J7" i="8" s="1"/>
  <c r="M7" i="8" s="1"/>
  <c r="P12" i="8"/>
  <c r="Q12" i="8" s="1"/>
  <c r="P9" i="8"/>
  <c r="Q9" i="8" s="1"/>
  <c r="K11" i="8"/>
  <c r="H11" i="8"/>
  <c r="K5" i="8"/>
  <c r="P11" i="8"/>
  <c r="Q11" i="8" s="1"/>
  <c r="I11" i="8"/>
  <c r="J11" i="8" s="1"/>
  <c r="M11" i="8" s="1"/>
  <c r="K12" i="8"/>
  <c r="L12" i="8" s="1"/>
  <c r="N12" i="8" s="1"/>
  <c r="O12" i="8" s="1"/>
  <c r="F44" i="1" s="1"/>
  <c r="H12" i="8"/>
  <c r="G43" i="7"/>
  <c r="G38" i="7"/>
  <c r="H7" i="8"/>
  <c r="F5" i="8"/>
  <c r="P5" i="8" s="1"/>
  <c r="Q5" i="8" s="1"/>
  <c r="H5" i="8"/>
  <c r="I5" i="8"/>
  <c r="J5" i="8" s="1"/>
  <c r="M5" i="8" s="1"/>
  <c r="K9" i="8"/>
  <c r="I16" i="7"/>
  <c r="H9" i="8"/>
  <c r="I9" i="8"/>
  <c r="J9" i="8" s="1"/>
  <c r="M9" i="8" s="1"/>
  <c r="I4" i="8"/>
  <c r="J4" i="8" s="1"/>
  <c r="M4" i="8" s="1"/>
  <c r="G12" i="7"/>
  <c r="P4" i="8"/>
  <c r="Q4" i="8" s="1"/>
  <c r="K4" i="8"/>
  <c r="H4" i="8"/>
  <c r="M8" i="8"/>
  <c r="L8" i="8"/>
  <c r="N8" i="8" s="1"/>
  <c r="E12" i="7"/>
  <c r="I3" i="8"/>
  <c r="J3" i="8" s="1"/>
  <c r="L7" i="8" l="1"/>
  <c r="N7" i="8" s="1"/>
  <c r="O7" i="8" s="1"/>
  <c r="D16" i="1" s="1"/>
  <c r="L11" i="8"/>
  <c r="N11" i="8" s="1"/>
  <c r="O11" i="8" s="1"/>
  <c r="F41" i="1" s="1"/>
  <c r="L5" i="8"/>
  <c r="N5" i="8" s="1"/>
  <c r="O5" i="8" s="1"/>
  <c r="H13" i="1" s="1"/>
  <c r="L4" i="8"/>
  <c r="N4" i="8" s="1"/>
  <c r="O4" i="8" s="1"/>
  <c r="F13" i="1" s="1"/>
  <c r="L9" i="8"/>
  <c r="N9" i="8" s="1"/>
  <c r="O9" i="8" s="1"/>
  <c r="H16" i="1" s="1"/>
  <c r="O8" i="8"/>
  <c r="F16" i="1" s="1"/>
  <c r="M3" i="8"/>
  <c r="L3" i="8"/>
  <c r="N3" i="8" s="1"/>
  <c r="O3" i="8" l="1"/>
  <c r="D13" i="1" s="1"/>
  <c r="H3" i="8" l="1"/>
  <c r="P3" i="8" s="1"/>
  <c r="Q3" i="8" s="1"/>
  <c r="F3" i="8"/>
  <c r="D8" i="6"/>
  <c r="E6" i="6"/>
  <c r="C15" i="5"/>
  <c r="C14" i="5"/>
  <c r="C11" i="5" l="1"/>
  <c r="B9" i="5"/>
  <c r="B6" i="5"/>
  <c r="D6" i="5" s="1"/>
  <c r="F16" i="4" l="1"/>
  <c r="K16" i="4" s="1"/>
  <c r="L16" i="4" s="1"/>
  <c r="I16" i="4" s="1"/>
  <c r="H48" i="1" s="1"/>
  <c r="F17" i="4"/>
  <c r="K17" i="4" s="1"/>
  <c r="L17" i="4" s="1"/>
  <c r="I17" i="4" s="1"/>
  <c r="H49" i="1" s="1"/>
  <c r="F18" i="4"/>
  <c r="K18" i="4" s="1"/>
  <c r="L18" i="4" s="1"/>
  <c r="I18" i="4" s="1"/>
  <c r="H50" i="1" s="1"/>
  <c r="F19" i="4"/>
  <c r="K19" i="4" s="1"/>
  <c r="L19" i="4" s="1"/>
  <c r="I19" i="4" s="1"/>
  <c r="H51" i="1" s="1"/>
  <c r="F6" i="4"/>
  <c r="I6" i="4" s="1"/>
  <c r="H38" i="1" s="1"/>
  <c r="F7" i="4"/>
  <c r="I7" i="4" s="1"/>
  <c r="H39" i="1" s="1"/>
  <c r="F8" i="4"/>
  <c r="I8" i="4" s="1"/>
  <c r="H40" i="1" s="1"/>
  <c r="F9" i="4"/>
  <c r="I9" i="4" s="1"/>
  <c r="H41" i="1" s="1"/>
  <c r="F10" i="4"/>
  <c r="I10" i="4" s="1"/>
  <c r="H42" i="1" s="1"/>
  <c r="F11" i="4"/>
  <c r="I11" i="4" s="1"/>
  <c r="H43" i="1" s="1"/>
  <c r="F12" i="4"/>
  <c r="I12" i="4" s="1"/>
  <c r="H44" i="1" s="1"/>
  <c r="F13" i="4"/>
  <c r="I13" i="4" s="1"/>
  <c r="H45" i="1" s="1"/>
  <c r="F14" i="4"/>
  <c r="I14" i="4" s="1"/>
  <c r="H46" i="1" s="1"/>
  <c r="F15" i="4"/>
  <c r="I15" i="4" s="1"/>
  <c r="H47" i="1" s="1"/>
  <c r="F5" i="4"/>
  <c r="I5" i="4" s="1"/>
  <c r="H37" i="1" s="1"/>
  <c r="F3" i="4"/>
  <c r="K3" i="4" s="1"/>
  <c r="L3" i="4" s="1"/>
  <c r="I3" i="4" s="1"/>
  <c r="H35" i="1" s="1"/>
  <c r="F55" i="2"/>
  <c r="I55" i="2" s="1"/>
  <c r="H34" i="1" s="1"/>
  <c r="F54" i="2"/>
  <c r="I54" i="2" s="1"/>
  <c r="H33" i="1" s="1"/>
  <c r="F53" i="2"/>
  <c r="I53" i="2" s="1"/>
  <c r="H32" i="1" s="1"/>
  <c r="F52" i="2"/>
  <c r="I52" i="2" s="1"/>
  <c r="K41" i="2"/>
  <c r="K42" i="2" s="1"/>
  <c r="K43" i="2" s="1"/>
  <c r="K44" i="2" s="1"/>
  <c r="J41" i="2"/>
  <c r="J42" i="2" s="1"/>
  <c r="J43" i="2" s="1"/>
  <c r="J44" i="2" s="1"/>
  <c r="I41" i="2"/>
  <c r="I42" i="2" s="1"/>
  <c r="I43" i="2" s="1"/>
  <c r="I44" i="2" s="1"/>
  <c r="H41" i="2"/>
  <c r="H42" i="2" s="1"/>
  <c r="H43" i="2" s="1"/>
  <c r="H44" i="2" s="1"/>
  <c r="G41" i="2"/>
  <c r="G42" i="2" s="1"/>
  <c r="G43" i="2" s="1"/>
  <c r="G44" i="2" s="1"/>
  <c r="E37" i="2"/>
  <c r="G37" i="2" s="1"/>
  <c r="H37" i="2" s="1"/>
  <c r="L37" i="2" s="1"/>
  <c r="H24" i="1" s="1"/>
  <c r="I35" i="2"/>
  <c r="I36" i="2" s="1"/>
  <c r="G35" i="2"/>
  <c r="E30" i="2"/>
  <c r="L30" i="2" s="1"/>
  <c r="G19" i="1" s="1"/>
  <c r="I23" i="2"/>
  <c r="H23" i="2"/>
  <c r="G23" i="2"/>
  <c r="G25" i="2" s="1"/>
  <c r="G26" i="2" s="1"/>
  <c r="G27" i="2" s="1"/>
  <c r="G28" i="2" s="1"/>
  <c r="G29" i="2" s="1"/>
  <c r="I24" i="2"/>
  <c r="H24" i="2"/>
  <c r="G24" i="2"/>
  <c r="I14" i="2"/>
  <c r="H14" i="2"/>
  <c r="I13" i="2"/>
  <c r="H13" i="2"/>
  <c r="H19" i="2" s="1"/>
  <c r="G13" i="2"/>
  <c r="E8" i="2"/>
  <c r="G8" i="2" s="1"/>
  <c r="L8" i="2" s="1"/>
  <c r="I6" i="2"/>
  <c r="I7" i="2" s="1"/>
  <c r="H6" i="2"/>
  <c r="H7" i="2" s="1"/>
  <c r="G6" i="2"/>
  <c r="I19" i="2" l="1"/>
  <c r="H29" i="2"/>
  <c r="G15" i="2"/>
  <c r="G16" i="2" s="1"/>
  <c r="G17" i="2" s="1"/>
  <c r="F10" i="2"/>
  <c r="D14" i="1" s="1"/>
  <c r="I29" i="2"/>
  <c r="J52" i="2"/>
  <c r="H31" i="1"/>
  <c r="L38" i="2"/>
  <c r="H29" i="1" s="1"/>
  <c r="E32" i="2"/>
  <c r="D22" i="1" s="1"/>
  <c r="G36" i="2"/>
  <c r="L32" i="2" s="1"/>
  <c r="H22" i="1" s="1"/>
  <c r="F20" i="2"/>
  <c r="D17" i="1" s="1"/>
  <c r="E4" i="2"/>
  <c r="G7" i="2"/>
  <c r="L4" i="2" s="1"/>
  <c r="L9" i="2" s="1"/>
  <c r="H11" i="1" s="1"/>
  <c r="L20" i="2" l="1"/>
  <c r="H17" i="1" s="1"/>
  <c r="E9" i="2"/>
  <c r="D11" i="1" s="1"/>
  <c r="H5" i="7"/>
  <c r="G7" i="1"/>
  <c r="G18" i="2" l="1"/>
  <c r="G19" i="2" s="1"/>
  <c r="L10" i="2" l="1"/>
  <c r="H14" i="1" s="1"/>
  <c r="B3" i="5" l="1"/>
  <c r="E6" i="5" s="1"/>
  <c r="F6" i="5" s="1"/>
  <c r="C12" i="5" s="1"/>
  <c r="H55" i="1" l="1"/>
</calcChain>
</file>

<file path=xl/sharedStrings.xml><?xml version="1.0" encoding="utf-8"?>
<sst xmlns="http://schemas.openxmlformats.org/spreadsheetml/2006/main" count="459" uniqueCount="227">
  <si>
    <t>Bil</t>
  </si>
  <si>
    <t>a-c.</t>
  </si>
  <si>
    <t>Sub</t>
  </si>
  <si>
    <t>Jenis Komponen Pemajuan</t>
  </si>
  <si>
    <t>Bilangan Unit/Permohonan/Petak/Plot/Keluasan MP</t>
  </si>
  <si>
    <t>Kediaman</t>
  </si>
  <si>
    <t>100 Unit Pertama</t>
  </si>
  <si>
    <t>100 Unit Kedua</t>
  </si>
  <si>
    <t>Unit 201 Ke Atas</t>
  </si>
  <si>
    <t>d.</t>
  </si>
  <si>
    <t>Rumah Kos Rendah</t>
  </si>
  <si>
    <t>Bilangan Unit:</t>
  </si>
  <si>
    <t>Perdagangan Dan Institusi Swasta</t>
  </si>
  <si>
    <t>100mp Pertama</t>
  </si>
  <si>
    <t>75mp Berikutnya</t>
  </si>
  <si>
    <t>Jumlah Keseluruhan Unit Kediaman:</t>
  </si>
  <si>
    <t>Nilai Fi:</t>
  </si>
  <si>
    <t>Nilai Fi</t>
  </si>
  <si>
    <t>Industri</t>
  </si>
  <si>
    <t xml:space="preserve">Hotel / Rumah Penginapan / Chalet / Motel / Service Apartment </t>
  </si>
  <si>
    <t>Bilangan Bilik / Unit:</t>
  </si>
  <si>
    <t>a-b.</t>
  </si>
  <si>
    <t>Stesen Minyak</t>
  </si>
  <si>
    <t>Bil Unit Tanpa Servis</t>
  </si>
  <si>
    <t>Bil Unit Dengan Servis</t>
  </si>
  <si>
    <t>Jumlah Unit:</t>
  </si>
  <si>
    <t>Padang Golf</t>
  </si>
  <si>
    <t>Menara Komunikasi</t>
  </si>
  <si>
    <t>Paip Minyak / 
Gas</t>
  </si>
  <si>
    <t>Pencawang Elektrik / 
PPU / PMU</t>
  </si>
  <si>
    <t>a-e.</t>
  </si>
  <si>
    <t>Sistem Pembentungan</t>
  </si>
  <si>
    <t>Tapak / Stesen Transit Sistem Pepejal</t>
  </si>
  <si>
    <t>Lin-Lain Pembangunan</t>
  </si>
  <si>
    <t>a.</t>
  </si>
  <si>
    <t>b.</t>
  </si>
  <si>
    <t>c.</t>
  </si>
  <si>
    <t>Tempat Letak Kenderaan</t>
  </si>
  <si>
    <t>Tempat Letak Kenderaan Berat</t>
  </si>
  <si>
    <t>Marina / Jeti Swasta</t>
  </si>
  <si>
    <t>Motorsikal</t>
  </si>
  <si>
    <t>Kiraan</t>
  </si>
  <si>
    <t>Petak</t>
  </si>
  <si>
    <t>Permohonan</t>
  </si>
  <si>
    <t>Bilangan</t>
  </si>
  <si>
    <t>Cantuman / Penyatuan Tanah</t>
  </si>
  <si>
    <t>Pecah Sempadan / Pecah Bahagi</t>
  </si>
  <si>
    <t>Plot Kediaman Berangkai / Sesebuah</t>
  </si>
  <si>
    <t>Plot Kediaman Strata / Bertingkat / Plot Kediaman Tanpa Pecahan Terperinci</t>
  </si>
  <si>
    <t>Plot Rumah Kedai/Pejabat Berangkai</t>
  </si>
  <si>
    <t>Plot Kompleks Perniagaan/ Pejabat/ Pameran</t>
  </si>
  <si>
    <t>Plot Perdagangan Lain</t>
  </si>
  <si>
    <t>Plot Industri Berangkai</t>
  </si>
  <si>
    <t>Plot Industri Sesebuah</t>
  </si>
  <si>
    <t>Plot Industri Lain</t>
  </si>
  <si>
    <t>Plot Pertanian Biasa/Dusun/ Komersil/Ladang</t>
  </si>
  <si>
    <t>Plot Kemudahan Masyarakat (Swasta)</t>
  </si>
  <si>
    <t>Plot Menara Komunikasi</t>
  </si>
  <si>
    <t>Perubahan Materian Penggunaan Tanah / Tambahan Ketumpatan Tanah</t>
  </si>
  <si>
    <t>Perubahan Material Penggunaan Bangunan</t>
  </si>
  <si>
    <t>Permohonan Kerja Kejuruteraan / Perlombingan / Perindustrian</t>
  </si>
  <si>
    <t>Pindaan Pelan Susunatur /Tambahan / Perubahan Sesuatu Bangunan</t>
  </si>
  <si>
    <t>Plot</t>
  </si>
  <si>
    <t>Unit</t>
  </si>
  <si>
    <t>Meter Persegi</t>
  </si>
  <si>
    <t>Nilai Kiraan</t>
  </si>
  <si>
    <t>I-1.</t>
  </si>
  <si>
    <t>I-4.</t>
  </si>
  <si>
    <t>I-5.</t>
  </si>
  <si>
    <t>I-6.</t>
  </si>
  <si>
    <t>I-7.</t>
  </si>
  <si>
    <t>I-8.</t>
  </si>
  <si>
    <t>II-1.</t>
  </si>
  <si>
    <t>II-2.</t>
  </si>
  <si>
    <t>a1.</t>
  </si>
  <si>
    <t>a2.</t>
  </si>
  <si>
    <t>b1.</t>
  </si>
  <si>
    <t>b2.</t>
  </si>
  <si>
    <t>b3.</t>
  </si>
  <si>
    <t>c1.</t>
  </si>
  <si>
    <t>c2.</t>
  </si>
  <si>
    <t>c3.</t>
  </si>
  <si>
    <t>e.</t>
  </si>
  <si>
    <t>f.</t>
  </si>
  <si>
    <t>III-1</t>
  </si>
  <si>
    <t>II-3</t>
  </si>
  <si>
    <t>IV-1</t>
  </si>
  <si>
    <t>V-1</t>
  </si>
  <si>
    <t>No Fail:</t>
  </si>
  <si>
    <t>Pemohon:</t>
  </si>
  <si>
    <t>Daftar Fail:</t>
  </si>
  <si>
    <t>Pengesahan Bayaran</t>
  </si>
  <si>
    <t>Tarikh:</t>
  </si>
  <si>
    <t>#</t>
  </si>
  <si>
    <t>Diskaun (Jika Ada):</t>
  </si>
  <si>
    <t>%</t>
  </si>
  <si>
    <t>Muka</t>
  </si>
  <si>
    <t>JUMLAH FI PERLU DIBAYAR:</t>
  </si>
  <si>
    <r>
      <rPr>
        <b/>
        <sz val="15"/>
        <color theme="1"/>
        <rFont val="Arial"/>
        <family val="2"/>
      </rPr>
      <t xml:space="preserve">Borang Fi </t>
    </r>
    <r>
      <rPr>
        <b/>
        <sz val="14"/>
        <color theme="1"/>
        <rFont val="Arial"/>
        <family val="2"/>
      </rPr>
      <t xml:space="preserve">
KM 1</t>
    </r>
  </si>
  <si>
    <t>I-1</t>
  </si>
  <si>
    <t>Bilangan Unit</t>
  </si>
  <si>
    <t>Keluasan mp</t>
  </si>
  <si>
    <t>Perkiraan</t>
  </si>
  <si>
    <t>Fi</t>
  </si>
  <si>
    <t>Pekali</t>
  </si>
  <si>
    <t>Faktor Kiraan</t>
  </si>
  <si>
    <t>Faktor Kiraan Seunit</t>
  </si>
  <si>
    <t>100 unit pertama</t>
  </si>
  <si>
    <t>100 unit kedua</t>
  </si>
  <si>
    <t>unit 201 ke atas</t>
  </si>
  <si>
    <t>Rumah kos Rendah</t>
  </si>
  <si>
    <t>seunit</t>
  </si>
  <si>
    <t>faktor x unit:</t>
  </si>
  <si>
    <t>pekali x unit:</t>
  </si>
  <si>
    <t>Jumlah unit Keseluruhan</t>
  </si>
  <si>
    <t>Jumlah Fi</t>
  </si>
  <si>
    <t>I-2</t>
  </si>
  <si>
    <t>Perdagangan dan Institusi Swasta</t>
  </si>
  <si>
    <t>Faktor Kiraan keluasan</t>
  </si>
  <si>
    <t xml:space="preserve">50mp dan Berikutnya </t>
  </si>
  <si>
    <t>50mp dan Berikutnya</t>
  </si>
  <si>
    <t>Faktor / faktor mp (A)</t>
  </si>
  <si>
    <t>pekali 100 pertama</t>
  </si>
  <si>
    <t>Nilai Fi 100 pertama (B)</t>
  </si>
  <si>
    <t>(A)x mp</t>
  </si>
  <si>
    <t>I-3</t>
  </si>
  <si>
    <t>I-4</t>
  </si>
  <si>
    <t>bilik / unit</t>
  </si>
  <si>
    <t>I-5</t>
  </si>
  <si>
    <t>Faktor Kiraan Unit</t>
  </si>
  <si>
    <t>Tanpa Servis</t>
  </si>
  <si>
    <t>DenganServis</t>
  </si>
  <si>
    <t>Permohonan (1 sahaja):</t>
  </si>
  <si>
    <t>I-6</t>
  </si>
  <si>
    <t>permohonan</t>
  </si>
  <si>
    <t>I-7</t>
  </si>
  <si>
    <t>Infrastruktur</t>
  </si>
  <si>
    <t>Faktor Pengiraan Permohonan</t>
  </si>
  <si>
    <t>menara telekom</t>
  </si>
  <si>
    <t>paip minyak gas</t>
  </si>
  <si>
    <t>pencawang</t>
  </si>
  <si>
    <t>pembentungan</t>
  </si>
  <si>
    <t>sisa pepejal</t>
  </si>
  <si>
    <t>Jumlah</t>
  </si>
  <si>
    <t>Diskaun</t>
  </si>
  <si>
    <t>Nilai</t>
  </si>
  <si>
    <t>Darab Jumlah</t>
  </si>
  <si>
    <t>Tolak jumlah Peratus</t>
  </si>
  <si>
    <t>peratus</t>
  </si>
  <si>
    <t>Daftar Fail</t>
  </si>
  <si>
    <t>Jumlah Kena Caj</t>
  </si>
  <si>
    <t>Jumlah Keluasan Meter Persegi:</t>
  </si>
  <si>
    <t>Perubahan Material Penggunaan Tanah / Tambahan Ketumpatan Tanah</t>
  </si>
  <si>
    <t>I-2.</t>
  </si>
  <si>
    <r>
      <t xml:space="preserve">Infrastruktur 
</t>
    </r>
    <r>
      <rPr>
        <i/>
        <sz val="9"/>
        <color theme="1"/>
        <rFont val="Arial"/>
        <family val="2"/>
      </rPr>
      <t>(Nyatakan Bilangan 1  jika ada permohonan. Satu borang terhad kepada 1  permohonan bagi setiap komponen)</t>
    </r>
  </si>
  <si>
    <t>Pendahuluan</t>
  </si>
  <si>
    <t>PENDAHULUAN:</t>
  </si>
  <si>
    <t>CAJ LAIN:</t>
  </si>
  <si>
    <t>CAJ SIJIL:</t>
  </si>
  <si>
    <t>Caj Sijil</t>
  </si>
  <si>
    <t>Caj Lain</t>
  </si>
  <si>
    <t>KAKI PERSEGI</t>
  </si>
  <si>
    <t>METER PERSEGI</t>
  </si>
  <si>
    <t>KAKI PERSEGI - METER PERSEGI:</t>
  </si>
  <si>
    <t>METER PERSEGI - KAKI PERSEGI:</t>
  </si>
  <si>
    <t>MP</t>
  </si>
  <si>
    <t>KP</t>
  </si>
  <si>
    <t>100 Unit Pertama (RM50/unit)</t>
  </si>
  <si>
    <t>100 Unit Kedua (RM45/unit)</t>
  </si>
  <si>
    <t>Unit 201 Ke Atas (RM40/unit)</t>
  </si>
  <si>
    <t>Rumah Kos Rendah (RM25/unit)</t>
  </si>
  <si>
    <t>100mp Pertama (RM50)</t>
  </si>
  <si>
    <t>75mp Berikutnya (RM45)</t>
  </si>
  <si>
    <t>50mp dan Berikutnya (RM30)</t>
  </si>
  <si>
    <t>75mp Berikutnya (RM30)</t>
  </si>
  <si>
    <t>50mp dan Berikutnya (RM25)</t>
  </si>
  <si>
    <t>Hotel / Rumah Penginapan / Chalet / Motel / Service Apartment (RM50/bilik@Unit)</t>
  </si>
  <si>
    <t>Bil Unit Tanpa Servis (RM500/unit)</t>
  </si>
  <si>
    <t>Bil Unit Dengan Servis (RM800/unit)</t>
  </si>
  <si>
    <t>Padang Golf (RM1000/permohonan)</t>
  </si>
  <si>
    <t>Menara Komunikasi (RM2000/Permohonan)</t>
  </si>
  <si>
    <t>Paip Minyak / 
Gas (RM500/Permohonan)</t>
  </si>
  <si>
    <t>Pencawang Elektrik / 
PPU / PMU (RM500/Permohonan)</t>
  </si>
  <si>
    <t>Sistem Pembentungan (RM500/Permohonan)</t>
  </si>
  <si>
    <t>Tapak / Stesen Transit Sistem Pepejal (RM500/Permohonan)</t>
  </si>
  <si>
    <t>RM2/Petak</t>
  </si>
  <si>
    <t>RM5/Petak</t>
  </si>
  <si>
    <t>RM1000/Permohonan</t>
  </si>
  <si>
    <t>RM0.50/Petak</t>
  </si>
  <si>
    <t>RM100/Permohonan</t>
  </si>
  <si>
    <t>RM30/Plot</t>
  </si>
  <si>
    <t>RM30/Unit</t>
  </si>
  <si>
    <t>RM50/Plot</t>
  </si>
  <si>
    <t>RM500/Plot</t>
  </si>
  <si>
    <t>RM0.20/Meter Persegi</t>
  </si>
  <si>
    <t>RM0.10/Meter Persegi</t>
  </si>
  <si>
    <t>RM100Permohonan</t>
  </si>
  <si>
    <t xml:space="preserve">Isi KP </t>
  </si>
  <si>
    <t>Isi MP</t>
  </si>
  <si>
    <t>Convert ke MP</t>
  </si>
  <si>
    <t>Pemberat KP</t>
  </si>
  <si>
    <t>Pemberat MP1</t>
  </si>
  <si>
    <t>Pemberat MP2</t>
  </si>
  <si>
    <t>Pemberat KP2</t>
  </si>
  <si>
    <t>KP - MP</t>
  </si>
  <si>
    <t>MP-MP</t>
  </si>
  <si>
    <t>MPF</t>
  </si>
  <si>
    <t>I-2 a.</t>
  </si>
  <si>
    <t>I-2 b.</t>
  </si>
  <si>
    <t>I-2 c.</t>
  </si>
  <si>
    <t>I-3 a.</t>
  </si>
  <si>
    <t>I-3 b.</t>
  </si>
  <si>
    <t>I-3 c.</t>
  </si>
  <si>
    <t>II-2 b3.</t>
  </si>
  <si>
    <t>II-2 c3.</t>
  </si>
  <si>
    <t>Pemberat</t>
  </si>
  <si>
    <t>Nota:</t>
  </si>
  <si>
    <t>100mp = 1076.391kp</t>
  </si>
  <si>
    <t>75mp = 807.29325kp</t>
  </si>
  <si>
    <t>50mp = 538.1955kp</t>
  </si>
  <si>
    <t>T.tangan
 Pemohon:</t>
  </si>
  <si>
    <t>Permohonan Kerja Kejuruteraan / Perlombongan / Perindustrian</t>
  </si>
  <si>
    <t xml:space="preserve">  </t>
  </si>
  <si>
    <r>
      <rPr>
        <b/>
        <sz val="10"/>
        <color theme="1"/>
        <rFont val="Arial"/>
        <family val="2"/>
      </rPr>
      <t>MAJLIS DAERAH KETEREH PERBANDARAN ISLAM</t>
    </r>
    <r>
      <rPr>
        <b/>
        <sz val="14"/>
        <color theme="1"/>
        <rFont val="Arial"/>
        <family val="2"/>
      </rPr>
      <t xml:space="preserve">        </t>
    </r>
  </si>
  <si>
    <t>MDK/KM/</t>
  </si>
  <si>
    <r>
      <rPr>
        <b/>
        <sz val="7"/>
        <color theme="1"/>
        <rFont val="Arial"/>
        <family val="2"/>
      </rPr>
      <t>Nota:</t>
    </r>
    <r>
      <rPr>
        <sz val="7"/>
        <color theme="1"/>
        <rFont val="Arial"/>
        <family val="2"/>
      </rPr>
      <t xml:space="preserve"> ■Borang ini disediakan mengikut format Jadual Ketiga, Bahagian I, Kaedah 4, KPP(A) Pindaan 2010. Sila Rujuk Jadual tersebut untuk semak kadar terperinci. 
■Sila rujuk Rancangan Tempatan Jajahan Kota Bharu 2020 Majlis Daerah Ketereh bagi perkara yang melibatkan densiti. 
</t>
    </r>
  </si>
  <si>
    <t>Lain-Lain Pembangunan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</si>
</sst>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M&quot;#,##0.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b/>
      <sz val="13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i/>
      <sz val="9"/>
      <color theme="1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EE9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vertical="center"/>
    </xf>
    <xf numFmtId="49" fontId="4" fillId="0" borderId="0" xfId="0" applyNumberFormat="1" applyFont="1" applyBorder="1"/>
    <xf numFmtId="0" fontId="4" fillId="0" borderId="0" xfId="0" applyFont="1" applyBorder="1"/>
    <xf numFmtId="0" fontId="1" fillId="0" borderId="0" xfId="0" applyFont="1" applyBorder="1"/>
    <xf numFmtId="49" fontId="1" fillId="0" borderId="0" xfId="0" applyNumberFormat="1" applyFont="1" applyBorder="1"/>
    <xf numFmtId="0" fontId="6" fillId="5" borderId="39" xfId="0" applyFont="1" applyFill="1" applyBorder="1"/>
    <xf numFmtId="0" fontId="6" fillId="6" borderId="1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49" fontId="6" fillId="5" borderId="38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  <xf numFmtId="0" fontId="6" fillId="5" borderId="39" xfId="0" applyFont="1" applyFill="1" applyBorder="1" applyAlignment="1">
      <alignment horizontal="left" vertical="center" wrapText="1"/>
    </xf>
    <xf numFmtId="0" fontId="4" fillId="0" borderId="37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0" fillId="4" borderId="0" xfId="0" applyFill="1" applyBorder="1"/>
    <xf numFmtId="0" fontId="11" fillId="4" borderId="1" xfId="0" applyFont="1" applyFill="1" applyBorder="1"/>
    <xf numFmtId="0" fontId="0" fillId="4" borderId="1" xfId="0" applyFill="1" applyBorder="1"/>
    <xf numFmtId="0" fontId="0" fillId="0" borderId="1" xfId="0" applyBorder="1"/>
    <xf numFmtId="0" fontId="12" fillId="4" borderId="1" xfId="0" applyFont="1" applyFill="1" applyBorder="1"/>
    <xf numFmtId="0" fontId="11" fillId="0" borderId="33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0" fillId="0" borderId="15" xfId="0" applyBorder="1"/>
    <xf numFmtId="0" fontId="11" fillId="4" borderId="10" xfId="0" applyFont="1" applyFill="1" applyBorder="1"/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53" xfId="0" applyBorder="1"/>
    <xf numFmtId="0" fontId="11" fillId="0" borderId="2" xfId="0" applyFont="1" applyBorder="1" applyAlignment="1">
      <alignment horizontal="center"/>
    </xf>
    <xf numFmtId="0" fontId="0" fillId="0" borderId="2" xfId="0" applyBorder="1"/>
    <xf numFmtId="0" fontId="11" fillId="0" borderId="5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2" xfId="0" applyFill="1" applyBorder="1"/>
    <xf numFmtId="0" fontId="0" fillId="4" borderId="42" xfId="0" applyFill="1" applyBorder="1"/>
    <xf numFmtId="0" fontId="0" fillId="4" borderId="10" xfId="0" applyFill="1" applyBorder="1"/>
    <xf numFmtId="0" fontId="0" fillId="4" borderId="15" xfId="0" applyFill="1" applyBorder="1"/>
    <xf numFmtId="0" fontId="12" fillId="4" borderId="15" xfId="0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9" xfId="0" applyBorder="1"/>
    <xf numFmtId="0" fontId="0" fillId="0" borderId="24" xfId="0" applyBorder="1"/>
    <xf numFmtId="0" fontId="5" fillId="2" borderId="1" xfId="0" applyFont="1" applyFill="1" applyBorder="1" applyAlignment="1">
      <alignment vertical="center"/>
    </xf>
    <xf numFmtId="0" fontId="6" fillId="6" borderId="1" xfId="0" applyFont="1" applyFill="1" applyBorder="1" applyAlignment="1"/>
    <xf numFmtId="0" fontId="5" fillId="2" borderId="10" xfId="0" applyFont="1" applyFill="1" applyBorder="1" applyAlignment="1">
      <alignment vertical="center"/>
    </xf>
    <xf numFmtId="2" fontId="6" fillId="6" borderId="15" xfId="0" applyNumberFormat="1" applyFont="1" applyFill="1" applyBorder="1" applyAlignment="1"/>
    <xf numFmtId="0" fontId="6" fillId="5" borderId="1" xfId="0" applyFont="1" applyFill="1" applyBorder="1" applyAlignment="1"/>
    <xf numFmtId="2" fontId="6" fillId="6" borderId="1" xfId="0" applyNumberFormat="1" applyFont="1" applyFill="1" applyBorder="1" applyAlignment="1"/>
    <xf numFmtId="0" fontId="4" fillId="6" borderId="39" xfId="0" applyFont="1" applyFill="1" applyBorder="1" applyAlignment="1">
      <alignment horizontal="left" vertical="center"/>
    </xf>
    <xf numFmtId="0" fontId="6" fillId="5" borderId="3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49" fontId="5" fillId="7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right" vertical="center"/>
    </xf>
    <xf numFmtId="0" fontId="13" fillId="4" borderId="16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6" fillId="6" borderId="39" xfId="0" applyFont="1" applyFill="1" applyBorder="1" applyAlignment="1">
      <alignment horizontal="center" vertical="center"/>
    </xf>
    <xf numFmtId="0" fontId="0" fillId="0" borderId="0" xfId="0" applyAlignment="1"/>
    <xf numFmtId="49" fontId="5" fillId="5" borderId="40" xfId="0" applyNumberFormat="1" applyFont="1" applyFill="1" applyBorder="1" applyAlignment="1"/>
    <xf numFmtId="49" fontId="0" fillId="0" borderId="0" xfId="0" applyNumberFormat="1"/>
    <xf numFmtId="164" fontId="16" fillId="0" borderId="40" xfId="0" applyNumberFormat="1" applyFont="1" applyFill="1" applyBorder="1" applyAlignment="1" applyProtection="1">
      <alignment horizontal="left"/>
      <protection locked="0"/>
    </xf>
    <xf numFmtId="0" fontId="6" fillId="6" borderId="9" xfId="0" applyFont="1" applyFill="1" applyBorder="1" applyAlignment="1">
      <alignment horizontal="center" vertical="center"/>
    </xf>
    <xf numFmtId="49" fontId="6" fillId="7" borderId="8" xfId="0" applyNumberFormat="1" applyFont="1" applyFill="1" applyBorder="1" applyAlignment="1">
      <alignment horizontal="center" vertical="center"/>
    </xf>
    <xf numFmtId="49" fontId="6" fillId="7" borderId="14" xfId="0" applyNumberFormat="1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left" vertical="center" wrapText="1"/>
    </xf>
    <xf numFmtId="49" fontId="6" fillId="6" borderId="36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9" borderId="41" xfId="0" applyFill="1" applyBorder="1"/>
    <xf numFmtId="0" fontId="11" fillId="9" borderId="42" xfId="0" applyFont="1" applyFill="1" applyBorder="1" applyAlignment="1">
      <alignment horizontal="center"/>
    </xf>
    <xf numFmtId="0" fontId="11" fillId="9" borderId="24" xfId="0" applyFont="1" applyFill="1" applyBorder="1" applyAlignment="1">
      <alignment horizontal="center"/>
    </xf>
    <xf numFmtId="0" fontId="11" fillId="9" borderId="43" xfId="0" applyFont="1" applyFill="1" applyBorder="1"/>
    <xf numFmtId="0" fontId="0" fillId="0" borderId="0" xfId="0" applyFill="1" applyBorder="1" applyProtection="1">
      <protection locked="0"/>
    </xf>
    <xf numFmtId="0" fontId="0" fillId="9" borderId="44" xfId="0" applyFill="1" applyBorder="1"/>
    <xf numFmtId="0" fontId="0" fillId="9" borderId="0" xfId="0" applyFill="1" applyBorder="1"/>
    <xf numFmtId="0" fontId="0" fillId="0" borderId="44" xfId="0" applyFill="1" applyBorder="1" applyProtection="1">
      <protection locked="0"/>
    </xf>
    <xf numFmtId="0" fontId="0" fillId="9" borderId="45" xfId="0" applyFill="1" applyBorder="1"/>
    <xf numFmtId="0" fontId="0" fillId="9" borderId="46" xfId="0" applyFill="1" applyBorder="1"/>
    <xf numFmtId="0" fontId="0" fillId="9" borderId="47" xfId="0" applyFill="1" applyBorder="1"/>
    <xf numFmtId="0" fontId="1" fillId="6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0" xfId="0" applyBorder="1"/>
    <xf numFmtId="0" fontId="4" fillId="6" borderId="9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right" vertical="center"/>
    </xf>
    <xf numFmtId="49" fontId="5" fillId="7" borderId="8" xfId="0" applyNumberFormat="1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 applyProtection="1">
      <alignment horizontal="left"/>
    </xf>
    <xf numFmtId="49" fontId="5" fillId="5" borderId="40" xfId="0" applyNumberFormat="1" applyFont="1" applyFill="1" applyBorder="1" applyAlignment="1" applyProtection="1"/>
    <xf numFmtId="164" fontId="16" fillId="0" borderId="40" xfId="0" applyNumberFormat="1" applyFont="1" applyFill="1" applyBorder="1" applyAlignment="1" applyProtection="1">
      <alignment horizontal="left"/>
    </xf>
    <xf numFmtId="0" fontId="2" fillId="0" borderId="37" xfId="0" applyFont="1" applyBorder="1" applyAlignment="1" applyProtection="1">
      <alignment horizontal="right" vertical="center"/>
    </xf>
    <xf numFmtId="0" fontId="11" fillId="9" borderId="66" xfId="0" applyFont="1" applyFill="1" applyBorder="1"/>
    <xf numFmtId="0" fontId="11" fillId="9" borderId="67" xfId="0" applyFont="1" applyFill="1" applyBorder="1"/>
    <xf numFmtId="0" fontId="11" fillId="9" borderId="68" xfId="0" applyFont="1" applyFill="1" applyBorder="1" applyAlignment="1">
      <alignment vertical="top"/>
    </xf>
    <xf numFmtId="49" fontId="2" fillId="0" borderId="0" xfId="0" applyNumberFormat="1" applyFont="1" applyAlignment="1">
      <alignment horizontal="right"/>
    </xf>
    <xf numFmtId="0" fontId="1" fillId="0" borderId="37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164" fontId="2" fillId="0" borderId="37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5" fillId="7" borderId="21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4" fillId="7" borderId="33" xfId="0" applyNumberFormat="1" applyFont="1" applyFill="1" applyBorder="1" applyAlignment="1">
      <alignment horizontal="center" vertical="center"/>
    </xf>
    <xf numFmtId="49" fontId="14" fillId="7" borderId="34" xfId="0" applyNumberFormat="1" applyFont="1" applyFill="1" applyBorder="1" applyAlignment="1">
      <alignment horizontal="center" vertical="center"/>
    </xf>
    <xf numFmtId="49" fontId="14" fillId="7" borderId="65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6" fillId="6" borderId="25" xfId="0" applyFont="1" applyFill="1" applyBorder="1" applyAlignment="1" applyProtection="1">
      <alignment horizontal="center" vertical="center"/>
    </xf>
    <xf numFmtId="0" fontId="6" fillId="6" borderId="26" xfId="0" applyFont="1" applyFill="1" applyBorder="1" applyAlignment="1" applyProtection="1">
      <alignment horizontal="center" vertical="center"/>
    </xf>
    <xf numFmtId="0" fontId="6" fillId="6" borderId="27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center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36" xfId="0" applyFont="1" applyFill="1" applyBorder="1" applyAlignment="1">
      <alignment horizontal="left" vertical="center"/>
    </xf>
    <xf numFmtId="49" fontId="6" fillId="7" borderId="8" xfId="0" applyNumberFormat="1" applyFont="1" applyFill="1" applyBorder="1" applyAlignment="1">
      <alignment horizontal="center" vertical="center"/>
    </xf>
    <xf numFmtId="49" fontId="6" fillId="7" borderId="12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49" fontId="14" fillId="7" borderId="8" xfId="0" applyNumberFormat="1" applyFont="1" applyFill="1" applyBorder="1" applyAlignment="1">
      <alignment horizontal="center" vertical="center"/>
    </xf>
    <xf numFmtId="49" fontId="14" fillId="7" borderId="12" xfId="0" applyNumberFormat="1" applyFont="1" applyFill="1" applyBorder="1" applyAlignment="1">
      <alignment horizontal="center" vertical="center"/>
    </xf>
    <xf numFmtId="49" fontId="14" fillId="7" borderId="14" xfId="0" applyNumberFormat="1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right" vertical="center"/>
    </xf>
    <xf numFmtId="0" fontId="5" fillId="6" borderId="46" xfId="0" applyFont="1" applyFill="1" applyBorder="1" applyAlignment="1">
      <alignment horizontal="right" vertical="center"/>
    </xf>
    <xf numFmtId="0" fontId="5" fillId="6" borderId="63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49" fontId="6" fillId="7" borderId="33" xfId="0" applyNumberFormat="1" applyFont="1" applyFill="1" applyBorder="1" applyAlignment="1">
      <alignment horizontal="center" vertical="center"/>
    </xf>
    <xf numFmtId="49" fontId="6" fillId="7" borderId="34" xfId="0" applyNumberFormat="1" applyFont="1" applyFill="1" applyBorder="1" applyAlignment="1">
      <alignment horizontal="center" vertical="center"/>
    </xf>
    <xf numFmtId="49" fontId="6" fillId="7" borderId="35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31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/>
    </xf>
    <xf numFmtId="0" fontId="5" fillId="6" borderId="59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40" xfId="0" applyNumberFormat="1" applyFont="1" applyFill="1" applyBorder="1" applyAlignment="1" applyProtection="1">
      <alignment horizontal="center"/>
      <protection locked="0"/>
    </xf>
    <xf numFmtId="49" fontId="5" fillId="5" borderId="61" xfId="0" applyNumberFormat="1" applyFont="1" applyFill="1" applyBorder="1" applyAlignment="1">
      <alignment horizontal="right"/>
    </xf>
    <xf numFmtId="49" fontId="5" fillId="5" borderId="40" xfId="0" applyNumberFormat="1" applyFont="1" applyFill="1" applyBorder="1" applyAlignment="1">
      <alignment horizontal="right"/>
    </xf>
    <xf numFmtId="49" fontId="5" fillId="5" borderId="40" xfId="0" applyNumberFormat="1" applyFont="1" applyFill="1" applyBorder="1" applyAlignment="1">
      <alignment horizontal="center"/>
    </xf>
    <xf numFmtId="164" fontId="3" fillId="0" borderId="40" xfId="0" applyNumberFormat="1" applyFont="1" applyBorder="1" applyAlignment="1" applyProtection="1">
      <alignment horizontal="left"/>
      <protection locked="0"/>
    </xf>
    <xf numFmtId="164" fontId="3" fillId="0" borderId="23" xfId="0" applyNumberFormat="1" applyFont="1" applyBorder="1" applyAlignment="1" applyProtection="1">
      <alignment horizontal="left"/>
      <protection locked="0"/>
    </xf>
    <xf numFmtId="0" fontId="8" fillId="0" borderId="43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49" fontId="15" fillId="0" borderId="0" xfId="0" applyNumberFormat="1" applyFont="1" applyBorder="1" applyAlignment="1">
      <alignment horizontal="left" vertical="top" wrapText="1"/>
    </xf>
    <xf numFmtId="49" fontId="10" fillId="4" borderId="48" xfId="0" applyNumberFormat="1" applyFont="1" applyFill="1" applyBorder="1" applyAlignment="1">
      <alignment horizontal="right" vertical="center"/>
    </xf>
    <xf numFmtId="0" fontId="0" fillId="0" borderId="49" xfId="0" applyBorder="1"/>
    <xf numFmtId="0" fontId="1" fillId="0" borderId="37" xfId="0" applyNumberFormat="1" applyFont="1" applyBorder="1" applyAlignment="1" applyProtection="1">
      <alignment horizontal="left"/>
    </xf>
    <xf numFmtId="49" fontId="14" fillId="7" borderId="51" xfId="0" applyNumberFormat="1" applyFont="1" applyFill="1" applyBorder="1" applyAlignment="1">
      <alignment horizontal="center" vertical="center"/>
    </xf>
    <xf numFmtId="49" fontId="14" fillId="7" borderId="35" xfId="0" applyNumberFormat="1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right" vertical="center"/>
    </xf>
    <xf numFmtId="0" fontId="13" fillId="4" borderId="40" xfId="0" applyFont="1" applyFill="1" applyBorder="1" applyAlignment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5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164" fontId="13" fillId="4" borderId="40" xfId="0" applyNumberFormat="1" applyFont="1" applyFill="1" applyBorder="1" applyAlignment="1">
      <alignment horizontal="left" vertical="center"/>
    </xf>
    <xf numFmtId="164" fontId="13" fillId="4" borderId="23" xfId="0" applyNumberFormat="1" applyFont="1" applyFill="1" applyBorder="1" applyAlignment="1">
      <alignment horizontal="left" vertical="center"/>
    </xf>
    <xf numFmtId="49" fontId="6" fillId="7" borderId="14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center" wrapText="1"/>
    </xf>
    <xf numFmtId="0" fontId="4" fillId="6" borderId="36" xfId="0" applyFont="1" applyFill="1" applyBorder="1" applyAlignment="1">
      <alignment horizontal="left" vertical="center" wrapText="1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5" fillId="6" borderId="32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left" vertical="center"/>
    </xf>
    <xf numFmtId="0" fontId="13" fillId="4" borderId="22" xfId="0" applyFont="1" applyFill="1" applyBorder="1" applyAlignment="1">
      <alignment horizontal="left" vertical="center"/>
    </xf>
    <xf numFmtId="164" fontId="13" fillId="4" borderId="17" xfId="0" applyNumberFormat="1" applyFont="1" applyFill="1" applyBorder="1" applyAlignment="1">
      <alignment horizontal="left" vertical="center"/>
    </xf>
    <xf numFmtId="164" fontId="13" fillId="4" borderId="19" xfId="0" applyNumberFormat="1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right" vertical="center"/>
    </xf>
    <xf numFmtId="0" fontId="13" fillId="4" borderId="17" xfId="0" applyFont="1" applyFill="1" applyBorder="1" applyAlignment="1">
      <alignment horizontal="left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6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>
      <alignment horizontal="right" vertical="center"/>
    </xf>
    <xf numFmtId="0" fontId="6" fillId="0" borderId="7" xfId="0" applyFont="1" applyFill="1" applyBorder="1" applyAlignment="1" applyProtection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left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 wrapText="1"/>
    </xf>
    <xf numFmtId="49" fontId="16" fillId="0" borderId="0" xfId="0" applyNumberFormat="1" applyFont="1" applyBorder="1" applyAlignment="1">
      <alignment horizontal="right" wrapText="1"/>
    </xf>
    <xf numFmtId="49" fontId="16" fillId="0" borderId="0" xfId="0" applyNumberFormat="1" applyFont="1" applyBorder="1" applyAlignment="1">
      <alignment horizontal="right"/>
    </xf>
    <xf numFmtId="164" fontId="5" fillId="6" borderId="5" xfId="0" applyNumberFormat="1" applyFont="1" applyFill="1" applyBorder="1" applyAlignment="1">
      <alignment horizontal="right" vertical="center"/>
    </xf>
    <xf numFmtId="164" fontId="5" fillId="6" borderId="6" xfId="0" applyNumberFormat="1" applyFont="1" applyFill="1" applyBorder="1" applyAlignment="1">
      <alignment horizontal="right" vertical="center"/>
    </xf>
    <xf numFmtId="164" fontId="5" fillId="6" borderId="20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 applyProtection="1">
      <alignment horizontal="center" vertical="center"/>
    </xf>
    <xf numFmtId="164" fontId="3" fillId="0" borderId="40" xfId="0" applyNumberFormat="1" applyFont="1" applyBorder="1" applyAlignment="1" applyProtection="1">
      <alignment horizontal="left"/>
    </xf>
    <xf numFmtId="164" fontId="3" fillId="0" borderId="23" xfId="0" applyNumberFormat="1" applyFont="1" applyBorder="1" applyAlignment="1" applyProtection="1">
      <alignment horizontal="left"/>
    </xf>
    <xf numFmtId="49" fontId="5" fillId="5" borderId="40" xfId="0" applyNumberFormat="1" applyFont="1" applyFill="1" applyBorder="1" applyAlignment="1" applyProtection="1">
      <alignment horizontal="center"/>
    </xf>
    <xf numFmtId="0" fontId="5" fillId="6" borderId="28" xfId="0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37" xfId="0" applyFont="1" applyBorder="1" applyAlignment="1" applyProtection="1">
      <alignment horizontal="left"/>
    </xf>
    <xf numFmtId="0" fontId="5" fillId="2" borderId="11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right" vertical="center"/>
    </xf>
    <xf numFmtId="164" fontId="5" fillId="6" borderId="13" xfId="0" applyNumberFormat="1" applyFont="1" applyFill="1" applyBorder="1" applyAlignment="1">
      <alignment horizontal="right" vertical="center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center" vertical="center"/>
    </xf>
    <xf numFmtId="49" fontId="6" fillId="6" borderId="9" xfId="0" applyNumberFormat="1" applyFont="1" applyFill="1" applyBorder="1" applyAlignment="1">
      <alignment horizontal="center" vertical="center"/>
    </xf>
    <xf numFmtId="49" fontId="6" fillId="6" borderId="36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164" fontId="5" fillId="6" borderId="28" xfId="0" applyNumberFormat="1" applyFont="1" applyFill="1" applyBorder="1" applyAlignment="1">
      <alignment horizontal="right" vertical="center"/>
    </xf>
    <xf numFmtId="164" fontId="5" fillId="6" borderId="29" xfId="0" applyNumberFormat="1" applyFont="1" applyFill="1" applyBorder="1" applyAlignment="1">
      <alignment horizontal="right" vertical="center"/>
    </xf>
    <xf numFmtId="164" fontId="5" fillId="6" borderId="30" xfId="0" applyNumberFormat="1" applyFont="1" applyFill="1" applyBorder="1" applyAlignment="1">
      <alignment horizontal="right" vertical="center"/>
    </xf>
    <xf numFmtId="164" fontId="5" fillId="6" borderId="21" xfId="0" applyNumberFormat="1" applyFont="1" applyFill="1" applyBorder="1" applyAlignment="1">
      <alignment horizontal="right" vertical="center"/>
    </xf>
    <xf numFmtId="164" fontId="5" fillId="6" borderId="40" xfId="0" applyNumberFormat="1" applyFont="1" applyFill="1" applyBorder="1" applyAlignment="1">
      <alignment horizontal="right" vertical="center"/>
    </xf>
    <xf numFmtId="164" fontId="5" fillId="6" borderId="23" xfId="0" applyNumberFormat="1" applyFont="1" applyFill="1" applyBorder="1" applyAlignment="1">
      <alignment horizontal="right" vertical="center"/>
    </xf>
    <xf numFmtId="0" fontId="5" fillId="5" borderId="39" xfId="0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164" fontId="5" fillId="5" borderId="21" xfId="0" applyNumberFormat="1" applyFont="1" applyFill="1" applyBorder="1" applyAlignment="1">
      <alignment horizontal="right" vertical="center"/>
    </xf>
    <xf numFmtId="164" fontId="5" fillId="5" borderId="40" xfId="0" applyNumberFormat="1" applyFont="1" applyFill="1" applyBorder="1" applyAlignment="1">
      <alignment horizontal="right" vertical="center"/>
    </xf>
    <xf numFmtId="164" fontId="5" fillId="5" borderId="23" xfId="0" applyNumberFormat="1" applyFont="1" applyFill="1" applyBorder="1" applyAlignment="1">
      <alignment horizontal="right" vertical="center"/>
    </xf>
    <xf numFmtId="164" fontId="10" fillId="4" borderId="49" xfId="0" applyNumberFormat="1" applyFont="1" applyFill="1" applyBorder="1" applyAlignment="1">
      <alignment horizontal="left" vertical="center"/>
    </xf>
    <xf numFmtId="0" fontId="0" fillId="0" borderId="50" xfId="0" applyBorder="1"/>
    <xf numFmtId="164" fontId="2" fillId="0" borderId="37" xfId="0" applyNumberFormat="1" applyFont="1" applyBorder="1" applyAlignment="1" applyProtection="1">
      <alignment horizontal="left"/>
    </xf>
    <xf numFmtId="0" fontId="6" fillId="6" borderId="52" xfId="0" applyFont="1" applyFill="1" applyBorder="1" applyAlignment="1">
      <alignment horizontal="center"/>
    </xf>
    <xf numFmtId="0" fontId="6" fillId="6" borderId="57" xfId="0" applyFont="1" applyFill="1" applyBorder="1" applyAlignment="1">
      <alignment horizontal="center"/>
    </xf>
    <xf numFmtId="0" fontId="6" fillId="6" borderId="58" xfId="0" applyFont="1" applyFill="1" applyBorder="1" applyAlignment="1">
      <alignment horizontal="center"/>
    </xf>
    <xf numFmtId="49" fontId="6" fillId="5" borderId="33" xfId="0" applyNumberFormat="1" applyFont="1" applyFill="1" applyBorder="1" applyAlignment="1">
      <alignment horizontal="center" vertical="center"/>
    </xf>
    <xf numFmtId="49" fontId="6" fillId="5" borderId="34" xfId="0" applyNumberFormat="1" applyFont="1" applyFill="1" applyBorder="1" applyAlignment="1">
      <alignment horizontal="center" vertical="center"/>
    </xf>
    <xf numFmtId="49" fontId="6" fillId="5" borderId="3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9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0" fillId="0" borderId="5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DCDB"/>
      <color rgb="FFFEE9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260883</xdr:colOff>
      <xdr:row>0</xdr:row>
      <xdr:rowOff>29307</xdr:rowOff>
    </xdr:from>
    <xdr:to>
      <xdr:col>2</xdr:col>
      <xdr:colOff>659423</xdr:colOff>
      <xdr:row>1</xdr:row>
      <xdr:rowOff>229430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325" y="29307"/>
          <a:ext cx="398540" cy="390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topLeftCell="A22" zoomScale="110" zoomScaleNormal="110" workbookViewId="0">
      <selection activeCell="M35" sqref="M35"/>
    </sheetView>
  </sheetViews>
  <sheetFormatPr defaultRowHeight="15" x14ac:dyDescent="0.25"/>
  <cols>
    <col min="3" max="3" width="43.85546875" customWidth="1"/>
    <col min="4" max="4" width="8.5703125" customWidth="1"/>
    <col min="7" max="7" width="15.7109375" customWidth="1"/>
    <col min="11" max="11" width="17.42578125" customWidth="1"/>
    <col min="12" max="12" width="3" customWidth="1"/>
    <col min="13" max="13" width="27.28515625" customWidth="1"/>
    <col min="14" max="14" width="15" customWidth="1"/>
  </cols>
  <sheetData>
    <row r="1" spans="1:13" x14ac:dyDescent="0.25">
      <c r="A1" s="108" t="s">
        <v>88</v>
      </c>
      <c r="B1" s="108"/>
      <c r="C1" s="109" t="s">
        <v>224</v>
      </c>
      <c r="D1" s="109"/>
      <c r="E1" s="109"/>
      <c r="F1" s="110" t="s">
        <v>90</v>
      </c>
      <c r="G1" s="110"/>
      <c r="H1" s="111">
        <v>50</v>
      </c>
      <c r="I1" s="111"/>
      <c r="J1" s="111"/>
      <c r="K1" s="111"/>
    </row>
    <row r="2" spans="1:13" x14ac:dyDescent="0.25">
      <c r="A2" s="108" t="s">
        <v>89</v>
      </c>
      <c r="B2" s="108"/>
      <c r="C2" s="109"/>
      <c r="D2" s="109"/>
      <c r="E2" s="109"/>
      <c r="F2" s="109"/>
      <c r="G2" s="112" t="s">
        <v>94</v>
      </c>
      <c r="H2" s="112"/>
      <c r="I2" s="112"/>
      <c r="J2" s="20"/>
      <c r="K2" s="68" t="s">
        <v>95</v>
      </c>
    </row>
    <row r="3" spans="1:13" ht="15.75" thickBo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15.75" thickBot="1" x14ac:dyDescent="0.3">
      <c r="A4" s="99" t="s">
        <v>0</v>
      </c>
      <c r="B4" s="100" t="s">
        <v>2</v>
      </c>
      <c r="C4" s="100" t="s">
        <v>3</v>
      </c>
      <c r="D4" s="115" t="s">
        <v>4</v>
      </c>
      <c r="E4" s="116"/>
      <c r="F4" s="116"/>
      <c r="G4" s="116"/>
      <c r="H4" s="116"/>
      <c r="I4" s="116"/>
      <c r="J4" s="116"/>
      <c r="K4" s="117"/>
    </row>
    <row r="5" spans="1:13" x14ac:dyDescent="0.25">
      <c r="A5" s="127" t="s">
        <v>66</v>
      </c>
      <c r="B5" s="130" t="s">
        <v>1</v>
      </c>
      <c r="C5" s="133" t="s">
        <v>5</v>
      </c>
      <c r="D5" s="118" t="s">
        <v>11</v>
      </c>
      <c r="E5" s="119"/>
      <c r="F5" s="119"/>
      <c r="G5" s="120"/>
      <c r="H5" s="136">
        <f>SUM('Cal IA'!E2:E5)</f>
        <v>0</v>
      </c>
      <c r="I5" s="137"/>
      <c r="J5" s="137"/>
      <c r="K5" s="138"/>
    </row>
    <row r="6" spans="1:13" ht="15" customHeight="1" x14ac:dyDescent="0.25">
      <c r="A6" s="128"/>
      <c r="B6" s="131"/>
      <c r="C6" s="134"/>
      <c r="D6" s="121" t="s">
        <v>167</v>
      </c>
      <c r="E6" s="122"/>
      <c r="F6" s="123"/>
      <c r="G6" s="121" t="s">
        <v>168</v>
      </c>
      <c r="H6" s="123"/>
      <c r="I6" s="139" t="s">
        <v>169</v>
      </c>
      <c r="J6" s="139"/>
      <c r="K6" s="140"/>
    </row>
    <row r="7" spans="1:13" ht="15.75" thickBot="1" x14ac:dyDescent="0.3">
      <c r="A7" s="128"/>
      <c r="B7" s="132"/>
      <c r="C7" s="135"/>
      <c r="D7" s="124"/>
      <c r="E7" s="125"/>
      <c r="F7" s="126"/>
      <c r="G7" s="113"/>
      <c r="H7" s="113"/>
      <c r="I7" s="113"/>
      <c r="J7" s="113"/>
      <c r="K7" s="114"/>
    </row>
    <row r="8" spans="1:13" ht="15.75" thickBot="1" x14ac:dyDescent="0.3">
      <c r="A8" s="129"/>
      <c r="B8" s="74" t="s">
        <v>9</v>
      </c>
      <c r="C8" s="96" t="s">
        <v>170</v>
      </c>
      <c r="D8" s="141" t="s">
        <v>11</v>
      </c>
      <c r="E8" s="142"/>
      <c r="F8" s="142"/>
      <c r="G8" s="143"/>
      <c r="H8" s="144"/>
      <c r="I8" s="145"/>
      <c r="J8" s="145"/>
      <c r="K8" s="146"/>
    </row>
    <row r="9" spans="1:13" ht="25.5" customHeight="1" thickBot="1" x14ac:dyDescent="0.3">
      <c r="A9" s="169" t="s">
        <v>153</v>
      </c>
      <c r="B9" s="147" t="s">
        <v>1</v>
      </c>
      <c r="C9" s="150" t="s">
        <v>12</v>
      </c>
      <c r="D9" s="93"/>
      <c r="E9" s="167" t="s">
        <v>171</v>
      </c>
      <c r="F9" s="167"/>
      <c r="G9" s="167" t="s">
        <v>172</v>
      </c>
      <c r="H9" s="167"/>
      <c r="I9" s="167" t="s">
        <v>173</v>
      </c>
      <c r="J9" s="167"/>
      <c r="K9" s="168"/>
    </row>
    <row r="10" spans="1:13" x14ac:dyDescent="0.25">
      <c r="A10" s="170"/>
      <c r="B10" s="148"/>
      <c r="C10" s="151"/>
      <c r="D10" s="94" t="s">
        <v>165</v>
      </c>
      <c r="E10" s="193"/>
      <c r="F10" s="193"/>
      <c r="G10" s="193"/>
      <c r="H10" s="193"/>
      <c r="I10" s="193"/>
      <c r="J10" s="193"/>
      <c r="K10" s="194"/>
      <c r="M10" s="105" t="s">
        <v>216</v>
      </c>
    </row>
    <row r="11" spans="1:13" x14ac:dyDescent="0.25">
      <c r="A11" s="170"/>
      <c r="B11" s="148"/>
      <c r="C11" s="151"/>
      <c r="D11" s="94" t="s">
        <v>166</v>
      </c>
      <c r="E11" s="193"/>
      <c r="F11" s="193"/>
      <c r="G11" s="193"/>
      <c r="H11" s="193"/>
      <c r="I11" s="193"/>
      <c r="J11" s="193"/>
      <c r="K11" s="194"/>
      <c r="M11" s="106" t="s">
        <v>217</v>
      </c>
    </row>
    <row r="12" spans="1:13" ht="15.75" thickBot="1" x14ac:dyDescent="0.3">
      <c r="A12" s="171"/>
      <c r="B12" s="149"/>
      <c r="C12" s="152"/>
      <c r="D12" s="97"/>
      <c r="E12" s="165" t="str">
        <f>IF('Cal Isi'!E3='Cal Isi'!G3,"Isi MP atau KP Sahaja!!!"," ")</f>
        <v>Isi MP atau KP Sahaja!!!</v>
      </c>
      <c r="F12" s="165"/>
      <c r="G12" s="165" t="str">
        <f>IF('Cal Isi'!E4='Cal Isi'!G4,"Isi MP atau KP Sahaja!!!"," ")</f>
        <v>Isi MP atau KP Sahaja!!!</v>
      </c>
      <c r="H12" s="165"/>
      <c r="I12" s="165" t="str">
        <f>IF('Cal Isi'!E5='Cal Isi'!G5,"Isi MP atau KP Sahaja!!!"," ")</f>
        <v>Isi MP atau KP Sahaja!!!</v>
      </c>
      <c r="J12" s="165"/>
      <c r="K12" s="166"/>
      <c r="M12" s="106" t="s">
        <v>218</v>
      </c>
    </row>
    <row r="13" spans="1:13" ht="25.5" customHeight="1" thickBot="1" x14ac:dyDescent="0.3">
      <c r="A13" s="169" t="s">
        <v>125</v>
      </c>
      <c r="B13" s="147" t="s">
        <v>1</v>
      </c>
      <c r="C13" s="150" t="s">
        <v>18</v>
      </c>
      <c r="D13" s="93"/>
      <c r="E13" s="167" t="s">
        <v>171</v>
      </c>
      <c r="F13" s="167"/>
      <c r="G13" s="167" t="s">
        <v>174</v>
      </c>
      <c r="H13" s="167"/>
      <c r="I13" s="167" t="s">
        <v>175</v>
      </c>
      <c r="J13" s="167"/>
      <c r="K13" s="168"/>
      <c r="M13" s="107" t="s">
        <v>219</v>
      </c>
    </row>
    <row r="14" spans="1:13" x14ac:dyDescent="0.25">
      <c r="A14" s="170"/>
      <c r="B14" s="148"/>
      <c r="C14" s="151"/>
      <c r="D14" s="94" t="s">
        <v>165</v>
      </c>
      <c r="E14" s="160"/>
      <c r="F14" s="160"/>
      <c r="G14" s="160"/>
      <c r="H14" s="160"/>
      <c r="I14" s="160"/>
      <c r="J14" s="160"/>
      <c r="K14" s="161"/>
    </row>
    <row r="15" spans="1:13" x14ac:dyDescent="0.25">
      <c r="A15" s="170"/>
      <c r="B15" s="148"/>
      <c r="C15" s="151"/>
      <c r="D15" s="94" t="s">
        <v>166</v>
      </c>
      <c r="E15" s="160"/>
      <c r="F15" s="160"/>
      <c r="G15" s="160"/>
      <c r="H15" s="160"/>
      <c r="I15" s="160"/>
      <c r="J15" s="160"/>
      <c r="K15" s="161"/>
    </row>
    <row r="16" spans="1:13" ht="15.75" thickBot="1" x14ac:dyDescent="0.3">
      <c r="A16" s="171"/>
      <c r="B16" s="149"/>
      <c r="C16" s="152"/>
      <c r="D16" s="97"/>
      <c r="E16" s="200" t="str">
        <f>IF('Cal Isi'!E7='Cal Isi'!G7,"Isi MP atau KP Sahaja!!!"," ")</f>
        <v>Isi MP atau KP Sahaja!!!</v>
      </c>
      <c r="F16" s="200"/>
      <c r="G16" s="200" t="str">
        <f>IF('Cal Isi'!E8='Cal Isi'!G8,"Isi MP atau KP Sahaja!!!"," ")</f>
        <v>Isi MP atau KP Sahaja!!!</v>
      </c>
      <c r="H16" s="200"/>
      <c r="I16" s="200" t="str">
        <f>IF('Cal Isi'!E9='Cal Isi'!G9,"Isi MP atau KP Sahaja!!!"," ")</f>
        <v>Isi MP atau KP Sahaja!!!</v>
      </c>
      <c r="J16" s="200"/>
      <c r="K16" s="201"/>
    </row>
    <row r="17" spans="1:11" ht="36" customHeight="1" thickBot="1" x14ac:dyDescent="0.3">
      <c r="A17" s="76" t="s">
        <v>67</v>
      </c>
      <c r="B17" s="78" t="s">
        <v>93</v>
      </c>
      <c r="C17" s="77" t="s">
        <v>176</v>
      </c>
      <c r="D17" s="172" t="s">
        <v>20</v>
      </c>
      <c r="E17" s="173"/>
      <c r="F17" s="173"/>
      <c r="G17" s="174"/>
      <c r="H17" s="162"/>
      <c r="I17" s="163"/>
      <c r="J17" s="163"/>
      <c r="K17" s="164"/>
    </row>
    <row r="18" spans="1:11" x14ac:dyDescent="0.25">
      <c r="A18" s="154" t="s">
        <v>68</v>
      </c>
      <c r="B18" s="148" t="s">
        <v>21</v>
      </c>
      <c r="C18" s="151" t="s">
        <v>22</v>
      </c>
      <c r="D18" s="198" t="s">
        <v>177</v>
      </c>
      <c r="E18" s="198"/>
      <c r="F18" s="198"/>
      <c r="G18" s="198"/>
      <c r="H18" s="212" t="s">
        <v>178</v>
      </c>
      <c r="I18" s="213"/>
      <c r="J18" s="213"/>
      <c r="K18" s="214"/>
    </row>
    <row r="19" spans="1:11" ht="15.75" thickBot="1" x14ac:dyDescent="0.3">
      <c r="A19" s="154"/>
      <c r="B19" s="155"/>
      <c r="C19" s="211"/>
      <c r="D19" s="199"/>
      <c r="E19" s="199"/>
      <c r="F19" s="199"/>
      <c r="G19" s="199"/>
      <c r="H19" s="178"/>
      <c r="I19" s="179"/>
      <c r="J19" s="179"/>
      <c r="K19" s="180"/>
    </row>
    <row r="20" spans="1:11" ht="15.75" thickBot="1" x14ac:dyDescent="0.3">
      <c r="A20" s="75" t="s">
        <v>69</v>
      </c>
      <c r="B20" s="79" t="s">
        <v>93</v>
      </c>
      <c r="C20" s="60" t="s">
        <v>179</v>
      </c>
      <c r="D20" s="118" t="s">
        <v>132</v>
      </c>
      <c r="E20" s="119"/>
      <c r="F20" s="119"/>
      <c r="G20" s="119"/>
      <c r="H20" s="120"/>
      <c r="I20" s="205"/>
      <c r="J20" s="206"/>
      <c r="K20" s="207"/>
    </row>
    <row r="21" spans="1:11" ht="32.25" customHeight="1" x14ac:dyDescent="0.25">
      <c r="A21" s="153" t="s">
        <v>70</v>
      </c>
      <c r="B21" s="147" t="s">
        <v>30</v>
      </c>
      <c r="C21" s="156" t="s">
        <v>154</v>
      </c>
      <c r="D21" s="159" t="s">
        <v>180</v>
      </c>
      <c r="E21" s="159"/>
      <c r="F21" s="159"/>
      <c r="G21" s="159" t="s">
        <v>181</v>
      </c>
      <c r="H21" s="139"/>
      <c r="I21" s="159" t="s">
        <v>182</v>
      </c>
      <c r="J21" s="139"/>
      <c r="K21" s="140"/>
    </row>
    <row r="22" spans="1:11" x14ac:dyDescent="0.25">
      <c r="A22" s="154"/>
      <c r="B22" s="148"/>
      <c r="C22" s="157"/>
      <c r="D22" s="221"/>
      <c r="E22" s="221"/>
      <c r="F22" s="221"/>
      <c r="G22" s="193"/>
      <c r="H22" s="193"/>
      <c r="I22" s="193"/>
      <c r="J22" s="193"/>
      <c r="K22" s="194"/>
    </row>
    <row r="23" spans="1:11" ht="30.75" customHeight="1" x14ac:dyDescent="0.25">
      <c r="A23" s="154"/>
      <c r="B23" s="148"/>
      <c r="C23" s="157"/>
      <c r="D23" s="121" t="s">
        <v>183</v>
      </c>
      <c r="E23" s="122"/>
      <c r="F23" s="122"/>
      <c r="G23" s="123"/>
      <c r="H23" s="121" t="s">
        <v>184</v>
      </c>
      <c r="I23" s="122"/>
      <c r="J23" s="122"/>
      <c r="K23" s="188"/>
    </row>
    <row r="24" spans="1:11" ht="15.75" thickBot="1" x14ac:dyDescent="0.3">
      <c r="A24" s="154"/>
      <c r="B24" s="155"/>
      <c r="C24" s="158"/>
      <c r="D24" s="221"/>
      <c r="E24" s="221"/>
      <c r="F24" s="221"/>
      <c r="G24" s="221"/>
      <c r="H24" s="193"/>
      <c r="I24" s="193"/>
      <c r="J24" s="193"/>
      <c r="K24" s="194"/>
    </row>
    <row r="25" spans="1:11" x14ac:dyDescent="0.25">
      <c r="A25" s="195" t="s">
        <v>71</v>
      </c>
      <c r="B25" s="189" t="s">
        <v>226</v>
      </c>
      <c r="C25" s="189"/>
      <c r="D25" s="175" t="s">
        <v>41</v>
      </c>
      <c r="E25" s="177"/>
      <c r="F25" s="176"/>
      <c r="G25" s="175" t="s">
        <v>44</v>
      </c>
      <c r="H25" s="177"/>
      <c r="I25" s="177"/>
      <c r="J25" s="177"/>
      <c r="K25" s="187"/>
    </row>
    <row r="26" spans="1:11" x14ac:dyDescent="0.25">
      <c r="A26" s="196"/>
      <c r="B26" s="80" t="s">
        <v>34</v>
      </c>
      <c r="C26" s="15" t="s">
        <v>37</v>
      </c>
      <c r="D26" s="190" t="s">
        <v>185</v>
      </c>
      <c r="E26" s="191"/>
      <c r="F26" s="192"/>
      <c r="G26" s="178"/>
      <c r="H26" s="179"/>
      <c r="I26" s="179"/>
      <c r="J26" s="179"/>
      <c r="K26" s="180"/>
    </row>
    <row r="27" spans="1:11" x14ac:dyDescent="0.25">
      <c r="A27" s="196"/>
      <c r="B27" s="80" t="s">
        <v>35</v>
      </c>
      <c r="C27" s="15" t="s">
        <v>38</v>
      </c>
      <c r="D27" s="190" t="s">
        <v>186</v>
      </c>
      <c r="E27" s="191"/>
      <c r="F27" s="192"/>
      <c r="G27" s="178"/>
      <c r="H27" s="179"/>
      <c r="I27" s="179"/>
      <c r="J27" s="179"/>
      <c r="K27" s="180"/>
    </row>
    <row r="28" spans="1:11" x14ac:dyDescent="0.25">
      <c r="A28" s="196"/>
      <c r="B28" s="80" t="s">
        <v>36</v>
      </c>
      <c r="C28" s="15" t="s">
        <v>39</v>
      </c>
      <c r="D28" s="190" t="s">
        <v>187</v>
      </c>
      <c r="E28" s="191"/>
      <c r="F28" s="192"/>
      <c r="G28" s="178"/>
      <c r="H28" s="179"/>
      <c r="I28" s="179"/>
      <c r="J28" s="179"/>
      <c r="K28" s="180"/>
    </row>
    <row r="29" spans="1:11" ht="15.75" thickBot="1" x14ac:dyDescent="0.3">
      <c r="A29" s="197"/>
      <c r="B29" s="11" t="s">
        <v>9</v>
      </c>
      <c r="C29" s="16" t="s">
        <v>40</v>
      </c>
      <c r="D29" s="208" t="s">
        <v>188</v>
      </c>
      <c r="E29" s="209"/>
      <c r="F29" s="210"/>
      <c r="G29" s="181"/>
      <c r="H29" s="182"/>
      <c r="I29" s="182"/>
      <c r="J29" s="182"/>
      <c r="K29" s="183"/>
    </row>
    <row r="30" spans="1:11" ht="15.75" thickBot="1" x14ac:dyDescent="0.3">
      <c r="A30" s="63" t="s">
        <v>72</v>
      </c>
      <c r="B30" s="12" t="s">
        <v>93</v>
      </c>
      <c r="C30" s="59" t="s">
        <v>45</v>
      </c>
      <c r="D30" s="218" t="s">
        <v>189</v>
      </c>
      <c r="E30" s="219"/>
      <c r="F30" s="220"/>
      <c r="G30" s="184"/>
      <c r="H30" s="185"/>
      <c r="I30" s="185"/>
      <c r="J30" s="185"/>
      <c r="K30" s="186"/>
    </row>
    <row r="31" spans="1:11" x14ac:dyDescent="0.25">
      <c r="A31" s="153" t="s">
        <v>73</v>
      </c>
      <c r="B31" s="175" t="s">
        <v>46</v>
      </c>
      <c r="C31" s="176"/>
      <c r="D31" s="175" t="s">
        <v>41</v>
      </c>
      <c r="E31" s="177"/>
      <c r="F31" s="176"/>
      <c r="G31" s="175" t="s">
        <v>65</v>
      </c>
      <c r="H31" s="177"/>
      <c r="I31" s="177"/>
      <c r="J31" s="177"/>
      <c r="K31" s="187"/>
    </row>
    <row r="32" spans="1:11" x14ac:dyDescent="0.25">
      <c r="A32" s="154"/>
      <c r="B32" s="80" t="s">
        <v>74</v>
      </c>
      <c r="C32" s="14" t="s">
        <v>47</v>
      </c>
      <c r="D32" s="190" t="s">
        <v>190</v>
      </c>
      <c r="E32" s="191"/>
      <c r="F32" s="192"/>
      <c r="G32" s="178"/>
      <c r="H32" s="179"/>
      <c r="I32" s="179"/>
      <c r="J32" s="179"/>
      <c r="K32" s="180"/>
    </row>
    <row r="33" spans="1:11" ht="22.5" x14ac:dyDescent="0.25">
      <c r="A33" s="154"/>
      <c r="B33" s="80" t="s">
        <v>75</v>
      </c>
      <c r="C33" s="14" t="s">
        <v>48</v>
      </c>
      <c r="D33" s="190" t="s">
        <v>191</v>
      </c>
      <c r="E33" s="191"/>
      <c r="F33" s="192"/>
      <c r="G33" s="178"/>
      <c r="H33" s="179"/>
      <c r="I33" s="179"/>
      <c r="J33" s="179"/>
      <c r="K33" s="180"/>
    </row>
    <row r="34" spans="1:11" x14ac:dyDescent="0.25">
      <c r="A34" s="154"/>
      <c r="B34" s="80" t="s">
        <v>76</v>
      </c>
      <c r="C34" s="14" t="s">
        <v>49</v>
      </c>
      <c r="D34" s="190" t="s">
        <v>192</v>
      </c>
      <c r="E34" s="191"/>
      <c r="F34" s="192"/>
      <c r="G34" s="178"/>
      <c r="H34" s="179"/>
      <c r="I34" s="179"/>
      <c r="J34" s="179"/>
      <c r="K34" s="180"/>
    </row>
    <row r="35" spans="1:11" x14ac:dyDescent="0.25">
      <c r="A35" s="154"/>
      <c r="B35" s="80" t="s">
        <v>77</v>
      </c>
      <c r="C35" s="14" t="s">
        <v>50</v>
      </c>
      <c r="D35" s="190" t="s">
        <v>193</v>
      </c>
      <c r="E35" s="191"/>
      <c r="F35" s="192"/>
      <c r="G35" s="178"/>
      <c r="H35" s="179"/>
      <c r="I35" s="179"/>
      <c r="J35" s="179"/>
      <c r="K35" s="180"/>
    </row>
    <row r="36" spans="1:11" x14ac:dyDescent="0.25">
      <c r="A36" s="154"/>
      <c r="B36" s="132" t="s">
        <v>78</v>
      </c>
      <c r="C36" s="202" t="s">
        <v>51</v>
      </c>
      <c r="D36" s="139" t="s">
        <v>194</v>
      </c>
      <c r="E36" s="139"/>
      <c r="F36" s="98" t="s">
        <v>165</v>
      </c>
      <c r="G36" s="193"/>
      <c r="H36" s="193"/>
      <c r="I36" s="193"/>
      <c r="J36" s="193"/>
      <c r="K36" s="194"/>
    </row>
    <row r="37" spans="1:11" x14ac:dyDescent="0.25">
      <c r="A37" s="154"/>
      <c r="B37" s="148"/>
      <c r="C37" s="203"/>
      <c r="D37" s="139"/>
      <c r="E37" s="139"/>
      <c r="F37" s="98" t="s">
        <v>166</v>
      </c>
      <c r="G37" s="193"/>
      <c r="H37" s="193"/>
      <c r="I37" s="193"/>
      <c r="J37" s="193"/>
      <c r="K37" s="194"/>
    </row>
    <row r="38" spans="1:11" x14ac:dyDescent="0.25">
      <c r="A38" s="154"/>
      <c r="B38" s="155"/>
      <c r="C38" s="204"/>
      <c r="D38" s="139"/>
      <c r="E38" s="139"/>
      <c r="F38" s="98"/>
      <c r="G38" s="215" t="str">
        <f>IF('Cal Isi'!E11='Cal Isi'!G11,"Isi MP atau KP Sahaja!!!"," ")</f>
        <v>Isi MP atau KP Sahaja!!!</v>
      </c>
      <c r="H38" s="216"/>
      <c r="I38" s="216"/>
      <c r="J38" s="216"/>
      <c r="K38" s="217"/>
    </row>
    <row r="39" spans="1:11" x14ac:dyDescent="0.25">
      <c r="A39" s="154"/>
      <c r="B39" s="80" t="s">
        <v>79</v>
      </c>
      <c r="C39" s="15" t="s">
        <v>52</v>
      </c>
      <c r="D39" s="190" t="s">
        <v>192</v>
      </c>
      <c r="E39" s="191"/>
      <c r="F39" s="192"/>
      <c r="G39" s="193"/>
      <c r="H39" s="193"/>
      <c r="I39" s="193"/>
      <c r="J39" s="193"/>
      <c r="K39" s="194"/>
    </row>
    <row r="40" spans="1:11" x14ac:dyDescent="0.25">
      <c r="A40" s="154"/>
      <c r="B40" s="80" t="s">
        <v>80</v>
      </c>
      <c r="C40" s="15" t="s">
        <v>53</v>
      </c>
      <c r="D40" s="190" t="s">
        <v>193</v>
      </c>
      <c r="E40" s="191"/>
      <c r="F40" s="192"/>
      <c r="G40" s="193"/>
      <c r="H40" s="193"/>
      <c r="I40" s="193"/>
      <c r="J40" s="193"/>
      <c r="K40" s="194"/>
    </row>
    <row r="41" spans="1:11" x14ac:dyDescent="0.25">
      <c r="A41" s="154"/>
      <c r="B41" s="132" t="s">
        <v>81</v>
      </c>
      <c r="C41" s="202" t="s">
        <v>54</v>
      </c>
      <c r="D41" s="139" t="s">
        <v>195</v>
      </c>
      <c r="E41" s="139"/>
      <c r="F41" s="98" t="s">
        <v>165</v>
      </c>
      <c r="G41" s="193"/>
      <c r="H41" s="193"/>
      <c r="I41" s="193"/>
      <c r="J41" s="193"/>
      <c r="K41" s="194"/>
    </row>
    <row r="42" spans="1:11" x14ac:dyDescent="0.25">
      <c r="A42" s="154"/>
      <c r="B42" s="148"/>
      <c r="C42" s="203"/>
      <c r="D42" s="139"/>
      <c r="E42" s="139"/>
      <c r="F42" s="98" t="s">
        <v>166</v>
      </c>
      <c r="G42" s="193"/>
      <c r="H42" s="193"/>
      <c r="I42" s="193"/>
      <c r="J42" s="193"/>
      <c r="K42" s="194"/>
    </row>
    <row r="43" spans="1:11" x14ac:dyDescent="0.25">
      <c r="A43" s="154"/>
      <c r="B43" s="155"/>
      <c r="C43" s="204"/>
      <c r="D43" s="139"/>
      <c r="E43" s="139"/>
      <c r="F43" s="98"/>
      <c r="G43" s="215" t="str">
        <f>IF('Cal Isi'!E12='Cal Isi'!G12,"Isi MP atau KP Sahaja!!!"," ")</f>
        <v>Isi MP atau KP Sahaja!!!</v>
      </c>
      <c r="H43" s="216"/>
      <c r="I43" s="216"/>
      <c r="J43" s="216"/>
      <c r="K43" s="217"/>
    </row>
    <row r="44" spans="1:11" x14ac:dyDescent="0.25">
      <c r="A44" s="154"/>
      <c r="B44" s="80" t="s">
        <v>9</v>
      </c>
      <c r="C44" s="14" t="s">
        <v>55</v>
      </c>
      <c r="D44" s="190" t="s">
        <v>192</v>
      </c>
      <c r="E44" s="191"/>
      <c r="F44" s="192"/>
      <c r="G44" s="178"/>
      <c r="H44" s="179"/>
      <c r="I44" s="179"/>
      <c r="J44" s="179"/>
      <c r="K44" s="180"/>
    </row>
    <row r="45" spans="1:11" x14ac:dyDescent="0.25">
      <c r="A45" s="154"/>
      <c r="B45" s="80" t="s">
        <v>82</v>
      </c>
      <c r="C45" s="14" t="s">
        <v>56</v>
      </c>
      <c r="D45" s="190" t="s">
        <v>192</v>
      </c>
      <c r="E45" s="191"/>
      <c r="F45" s="192"/>
      <c r="G45" s="178"/>
      <c r="H45" s="179"/>
      <c r="I45" s="179"/>
      <c r="J45" s="179"/>
      <c r="K45" s="180"/>
    </row>
    <row r="46" spans="1:11" ht="15.75" thickBot="1" x14ac:dyDescent="0.3">
      <c r="A46" s="154"/>
      <c r="B46" s="81" t="s">
        <v>83</v>
      </c>
      <c r="C46" s="65" t="s">
        <v>57</v>
      </c>
      <c r="D46" s="208" t="s">
        <v>193</v>
      </c>
      <c r="E46" s="209"/>
      <c r="F46" s="210"/>
      <c r="G46" s="181"/>
      <c r="H46" s="182"/>
      <c r="I46" s="182"/>
      <c r="J46" s="182"/>
      <c r="K46" s="183"/>
    </row>
    <row r="47" spans="1:11" ht="23.25" thickBot="1" x14ac:dyDescent="0.3">
      <c r="A47" s="63" t="s">
        <v>85</v>
      </c>
      <c r="B47" s="12" t="s">
        <v>34</v>
      </c>
      <c r="C47" s="17" t="s">
        <v>152</v>
      </c>
      <c r="D47" s="218" t="s">
        <v>189</v>
      </c>
      <c r="E47" s="219"/>
      <c r="F47" s="220"/>
      <c r="G47" s="184"/>
      <c r="H47" s="185"/>
      <c r="I47" s="185"/>
      <c r="J47" s="185"/>
      <c r="K47" s="186"/>
    </row>
    <row r="48" spans="1:11" ht="15.75" thickBot="1" x14ac:dyDescent="0.3">
      <c r="A48" s="63" t="s">
        <v>84</v>
      </c>
      <c r="B48" s="12" t="s">
        <v>34</v>
      </c>
      <c r="C48" s="17" t="s">
        <v>59</v>
      </c>
      <c r="D48" s="218" t="s">
        <v>189</v>
      </c>
      <c r="E48" s="219"/>
      <c r="F48" s="220"/>
      <c r="G48" s="184"/>
      <c r="H48" s="185"/>
      <c r="I48" s="185"/>
      <c r="J48" s="185"/>
      <c r="K48" s="186"/>
    </row>
    <row r="49" spans="1:11" ht="23.25" thickBot="1" x14ac:dyDescent="0.3">
      <c r="A49" s="63" t="s">
        <v>86</v>
      </c>
      <c r="B49" s="12" t="s">
        <v>34</v>
      </c>
      <c r="C49" s="17" t="s">
        <v>221</v>
      </c>
      <c r="D49" s="218" t="s">
        <v>196</v>
      </c>
      <c r="E49" s="219"/>
      <c r="F49" s="220"/>
      <c r="G49" s="184"/>
      <c r="H49" s="185"/>
      <c r="I49" s="185"/>
      <c r="J49" s="185"/>
      <c r="K49" s="186"/>
    </row>
    <row r="50" spans="1:11" ht="23.25" thickBot="1" x14ac:dyDescent="0.3">
      <c r="A50" s="63" t="s">
        <v>87</v>
      </c>
      <c r="B50" s="12" t="s">
        <v>34</v>
      </c>
      <c r="C50" s="17" t="s">
        <v>61</v>
      </c>
      <c r="D50" s="218" t="s">
        <v>189</v>
      </c>
      <c r="E50" s="219"/>
      <c r="F50" s="220"/>
      <c r="G50" s="184"/>
      <c r="H50" s="185"/>
      <c r="I50" s="185"/>
      <c r="J50" s="185"/>
      <c r="K50" s="186"/>
    </row>
    <row r="51" spans="1:11" ht="15.75" thickBot="1" x14ac:dyDescent="0.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5.75" thickBot="1" x14ac:dyDescent="0.3">
      <c r="A52" s="223" t="s">
        <v>158</v>
      </c>
      <c r="B52" s="224"/>
      <c r="C52" s="222"/>
      <c r="D52" s="222"/>
      <c r="E52" s="71" t="s">
        <v>157</v>
      </c>
      <c r="F52" s="73"/>
      <c r="G52" s="225" t="s">
        <v>156</v>
      </c>
      <c r="H52" s="225"/>
      <c r="I52" s="226"/>
      <c r="J52" s="226"/>
      <c r="K52" s="227"/>
    </row>
  </sheetData>
  <sheetProtection algorithmName="SHA-512" hashValue="csxDVAlZsCWJGVhnUOU4PGtiY3xul7q5Urd63kzCds7mhHn05EFxuAL1hWz1g69Zv7npqJIjTI0dou0iIz18pg==" saltValue="4aH3MKg3h1pTpDugr9wYdA==" spinCount="100000" sheet="1" objects="1" scenarios="1"/>
  <mergeCells count="135">
    <mergeCell ref="C52:D52"/>
    <mergeCell ref="A52:B52"/>
    <mergeCell ref="G32:K32"/>
    <mergeCell ref="G35:K35"/>
    <mergeCell ref="G36:K36"/>
    <mergeCell ref="G37:K37"/>
    <mergeCell ref="G38:K38"/>
    <mergeCell ref="D50:F50"/>
    <mergeCell ref="D49:F49"/>
    <mergeCell ref="G49:K49"/>
    <mergeCell ref="G50:K50"/>
    <mergeCell ref="D47:F47"/>
    <mergeCell ref="D48:F48"/>
    <mergeCell ref="G47:K47"/>
    <mergeCell ref="D45:F45"/>
    <mergeCell ref="D46:F46"/>
    <mergeCell ref="G45:K45"/>
    <mergeCell ref="G52:H52"/>
    <mergeCell ref="I52:K52"/>
    <mergeCell ref="G42:K42"/>
    <mergeCell ref="G48:K48"/>
    <mergeCell ref="G39:K39"/>
    <mergeCell ref="G40:K40"/>
    <mergeCell ref="C41:C43"/>
    <mergeCell ref="G44:K44"/>
    <mergeCell ref="D39:F39"/>
    <mergeCell ref="D40:F40"/>
    <mergeCell ref="G43:K43"/>
    <mergeCell ref="G9:H9"/>
    <mergeCell ref="I9:K9"/>
    <mergeCell ref="E10:F10"/>
    <mergeCell ref="G10:H10"/>
    <mergeCell ref="I10:K10"/>
    <mergeCell ref="E15:F15"/>
    <mergeCell ref="G15:H15"/>
    <mergeCell ref="I15:K15"/>
    <mergeCell ref="E11:F11"/>
    <mergeCell ref="G11:H11"/>
    <mergeCell ref="I11:K11"/>
    <mergeCell ref="G22:H22"/>
    <mergeCell ref="D30:F30"/>
    <mergeCell ref="E12:F12"/>
    <mergeCell ref="E16:F16"/>
    <mergeCell ref="G16:H16"/>
    <mergeCell ref="D23:G23"/>
    <mergeCell ref="D22:F22"/>
    <mergeCell ref="D24:G24"/>
    <mergeCell ref="G25:K25"/>
    <mergeCell ref="B41:B43"/>
    <mergeCell ref="D41:E43"/>
    <mergeCell ref="D18:G18"/>
    <mergeCell ref="D19:G19"/>
    <mergeCell ref="D20:H20"/>
    <mergeCell ref="D21:F21"/>
    <mergeCell ref="I16:K16"/>
    <mergeCell ref="C13:C16"/>
    <mergeCell ref="B13:B16"/>
    <mergeCell ref="C36:C38"/>
    <mergeCell ref="B36:B38"/>
    <mergeCell ref="G26:K26"/>
    <mergeCell ref="G27:K27"/>
    <mergeCell ref="I20:K20"/>
    <mergeCell ref="D29:F29"/>
    <mergeCell ref="I22:K22"/>
    <mergeCell ref="H24:K24"/>
    <mergeCell ref="B18:B19"/>
    <mergeCell ref="C18:C19"/>
    <mergeCell ref="H18:K18"/>
    <mergeCell ref="H19:K19"/>
    <mergeCell ref="A31:A46"/>
    <mergeCell ref="B31:C31"/>
    <mergeCell ref="D31:F31"/>
    <mergeCell ref="G28:K28"/>
    <mergeCell ref="G29:K29"/>
    <mergeCell ref="G30:K30"/>
    <mergeCell ref="G31:K31"/>
    <mergeCell ref="H23:K23"/>
    <mergeCell ref="B25:C25"/>
    <mergeCell ref="G46:K46"/>
    <mergeCell ref="D28:F28"/>
    <mergeCell ref="G33:K33"/>
    <mergeCell ref="G34:K34"/>
    <mergeCell ref="D44:F44"/>
    <mergeCell ref="D36:E38"/>
    <mergeCell ref="G41:K41"/>
    <mergeCell ref="D32:F32"/>
    <mergeCell ref="D33:F33"/>
    <mergeCell ref="D34:F34"/>
    <mergeCell ref="D35:F35"/>
    <mergeCell ref="D25:F25"/>
    <mergeCell ref="D26:F26"/>
    <mergeCell ref="D27:F27"/>
    <mergeCell ref="A25:A29"/>
    <mergeCell ref="B9:B12"/>
    <mergeCell ref="C9:C12"/>
    <mergeCell ref="A21:A24"/>
    <mergeCell ref="B21:B24"/>
    <mergeCell ref="C21:C24"/>
    <mergeCell ref="G21:H21"/>
    <mergeCell ref="I14:K14"/>
    <mergeCell ref="H17:K17"/>
    <mergeCell ref="G12:H12"/>
    <mergeCell ref="I12:K12"/>
    <mergeCell ref="E13:F13"/>
    <mergeCell ref="G13:H13"/>
    <mergeCell ref="I13:K13"/>
    <mergeCell ref="E14:F14"/>
    <mergeCell ref="G14:H14"/>
    <mergeCell ref="I21:K21"/>
    <mergeCell ref="A9:A12"/>
    <mergeCell ref="A13:A16"/>
    <mergeCell ref="D17:G17"/>
    <mergeCell ref="E9:F9"/>
    <mergeCell ref="A18:A19"/>
    <mergeCell ref="A1:B1"/>
    <mergeCell ref="C1:E1"/>
    <mergeCell ref="F1:G1"/>
    <mergeCell ref="H1:K1"/>
    <mergeCell ref="A2:B2"/>
    <mergeCell ref="C2:F2"/>
    <mergeCell ref="G2:I2"/>
    <mergeCell ref="G7:H7"/>
    <mergeCell ref="I7:K7"/>
    <mergeCell ref="D4:K4"/>
    <mergeCell ref="D5:G5"/>
    <mergeCell ref="D6:F6"/>
    <mergeCell ref="D7:F7"/>
    <mergeCell ref="A5:A8"/>
    <mergeCell ref="B5:B7"/>
    <mergeCell ref="C5:C7"/>
    <mergeCell ref="H5:K5"/>
    <mergeCell ref="G6:H6"/>
    <mergeCell ref="I6:K6"/>
    <mergeCell ref="D8:G8"/>
    <mergeCell ref="H8:K8"/>
  </mergeCells>
  <conditionalFormatting sqref="D7:F7">
    <cfRule type="iconSet" priority="24">
      <iconSet iconSet="3Symbols2" reverse="1">
        <cfvo type="percent" val="0"/>
        <cfvo type="num" val="101"/>
        <cfvo type="num" val="101"/>
      </iconSet>
    </cfRule>
  </conditionalFormatting>
  <conditionalFormatting sqref="G7:H7">
    <cfRule type="iconSet" priority="23">
      <iconSet iconSet="3Symbols2" reverse="1">
        <cfvo type="percent" val="0"/>
        <cfvo type="num" val="101"/>
        <cfvo type="num" val="101"/>
      </iconSet>
    </cfRule>
  </conditionalFormatting>
  <conditionalFormatting sqref="I7:K7">
    <cfRule type="iconSet" priority="22">
      <iconSet iconSet="3Symbols2">
        <cfvo type="percent" val="0"/>
        <cfvo type="num" val="0"/>
        <cfvo type="num" val="0"/>
      </iconSet>
    </cfRule>
  </conditionalFormatting>
  <conditionalFormatting sqref="H8:K8">
    <cfRule type="iconSet" priority="21">
      <iconSet iconSet="3Symbols2">
        <cfvo type="percent" val="0"/>
        <cfvo type="num" val="0"/>
        <cfvo type="num" val="0"/>
      </iconSet>
    </cfRule>
  </conditionalFormatting>
  <conditionalFormatting sqref="E10:F10">
    <cfRule type="iconSet" priority="20">
      <iconSet iconSet="3Symbols2" reverse="1">
        <cfvo type="percent" val="0"/>
        <cfvo type="num" val="100.01"/>
        <cfvo type="num" val="100.01"/>
      </iconSet>
    </cfRule>
  </conditionalFormatting>
  <conditionalFormatting sqref="E11:F11">
    <cfRule type="iconSet" priority="19">
      <iconSet iconSet="3Symbols2" reverse="1">
        <cfvo type="percent" val="0"/>
        <cfvo type="num" val="1076.3920000000001"/>
        <cfvo type="num" val="1076.3920000000001"/>
      </iconSet>
    </cfRule>
  </conditionalFormatting>
  <conditionalFormatting sqref="G10:H10">
    <cfRule type="iconSet" priority="18">
      <iconSet iconSet="3Symbols2" reverse="1">
        <cfvo type="percent" val="0"/>
        <cfvo type="num" val="75.010000000000005"/>
        <cfvo type="num" val="75.010000000000005"/>
      </iconSet>
    </cfRule>
  </conditionalFormatting>
  <conditionalFormatting sqref="G11:H11">
    <cfRule type="iconSet" priority="17">
      <iconSet iconSet="3Symbols2" reverse="1">
        <cfvo type="percent" val="0"/>
        <cfvo type="num" val="807.29326000000003"/>
        <cfvo type="num" val="807.29326000000003"/>
      </iconSet>
    </cfRule>
  </conditionalFormatting>
  <conditionalFormatting sqref="I10:K10">
    <cfRule type="iconSet" priority="16">
      <iconSet iconSet="3Symbols2">
        <cfvo type="percent" val="0"/>
        <cfvo type="num" val="1"/>
        <cfvo type="num" val="1"/>
      </iconSet>
    </cfRule>
  </conditionalFormatting>
  <conditionalFormatting sqref="I15:K15">
    <cfRule type="iconSet" priority="15">
      <iconSet iconSet="3Symbols2" reverse="1">
        <cfvo type="percent" val="0"/>
        <cfvo type="num" val="538.19560000000001"/>
        <cfvo type="num" val="538.19560000000001"/>
      </iconSet>
    </cfRule>
    <cfRule type="iconSet" priority="7">
      <iconSet iconSet="3Symbols2" reverse="1">
        <cfvo type="percent" val="0"/>
        <cfvo type="num" val="538.19560000000001"/>
        <cfvo type="num" val="538.19560000000001"/>
      </iconSet>
    </cfRule>
  </conditionalFormatting>
  <conditionalFormatting sqref="H17:K17">
    <cfRule type="iconSet" priority="14">
      <iconSet iconSet="3Symbols2">
        <cfvo type="percent" val="0"/>
        <cfvo type="num" val="0"/>
        <cfvo type="num" val="0"/>
      </iconSet>
    </cfRule>
  </conditionalFormatting>
  <conditionalFormatting sqref="E14:F14">
    <cfRule type="iconSet" priority="13">
      <iconSet iconSet="3Symbols2" reverse="1">
        <cfvo type="percent" val="0"/>
        <cfvo type="num" val="100.01"/>
        <cfvo type="num" val="100.01"/>
      </iconSet>
    </cfRule>
  </conditionalFormatting>
  <conditionalFormatting sqref="G14:H14">
    <cfRule type="iconSet" priority="11">
      <iconSet iconSet="3Symbols2" reverse="1">
        <cfvo type="percent" val="0"/>
        <cfvo type="num" val="75.010000000000005"/>
        <cfvo type="num" val="75.010000000000005"/>
      </iconSet>
    </cfRule>
  </conditionalFormatting>
  <conditionalFormatting sqref="I14:K14">
    <cfRule type="iconSet" priority="10">
      <iconSet iconSet="3Symbols2">
        <cfvo type="percent" val="0"/>
        <cfvo type="num" val="1"/>
        <cfvo type="num" val="1"/>
      </iconSet>
    </cfRule>
  </conditionalFormatting>
  <conditionalFormatting sqref="E15:F15">
    <cfRule type="iconSet" priority="9">
      <iconSet iconSet="3Symbols2" reverse="1">
        <cfvo type="percent" val="0"/>
        <cfvo type="num" val="1076.3920000000001"/>
        <cfvo type="num" val="1076.3920000000001"/>
      </iconSet>
    </cfRule>
  </conditionalFormatting>
  <conditionalFormatting sqref="G15:H15">
    <cfRule type="iconSet" priority="8">
      <iconSet iconSet="3Symbols2" reverse="1">
        <cfvo type="percent" val="0"/>
        <cfvo type="num" val="807.29326000000003"/>
        <cfvo type="num" val="807.29326000000003"/>
      </iconSet>
    </cfRule>
  </conditionalFormatting>
  <conditionalFormatting sqref="D19:K19">
    <cfRule type="iconSet" priority="6">
      <iconSet iconSet="3Symbols2">
        <cfvo type="percent" val="0"/>
        <cfvo type="num" val="0"/>
        <cfvo type="num" val="0"/>
      </iconSet>
    </cfRule>
  </conditionalFormatting>
  <conditionalFormatting sqref="D22:K22 D24:K24">
    <cfRule type="iconSet" priority="5">
      <iconSet iconSet="3Symbols2" reverse="1">
        <cfvo type="percent" val="0"/>
        <cfvo type="num" val="2"/>
        <cfvo type="num" val="2"/>
      </iconSet>
    </cfRule>
  </conditionalFormatting>
  <conditionalFormatting sqref="G28:K28 G30:K30 G47:K50">
    <cfRule type="iconSet" priority="4">
      <iconSet iconSet="3Symbols2" reverse="1">
        <cfvo type="percent" val="0"/>
        <cfvo type="num" val="2"/>
        <cfvo type="num" val="2"/>
      </iconSet>
    </cfRule>
  </conditionalFormatting>
  <conditionalFormatting sqref="G32:K35 G29:K29 G26:K27 G39:K40 G44:K46 C52 F52 I52:K52">
    <cfRule type="iconSet" priority="3">
      <iconSet iconSet="3Symbols2">
        <cfvo type="percent" val="0"/>
        <cfvo type="num" val="0"/>
        <cfvo type="num" val="0"/>
      </iconSet>
    </cfRule>
  </conditionalFormatting>
  <conditionalFormatting sqref="G36:K37 G41:K42">
    <cfRule type="iconSet" priority="2">
      <iconSet iconSet="3Symbols2">
        <cfvo type="percent" val="0"/>
        <cfvo type="num" val="0"/>
        <cfvo type="num" val="0"/>
      </iconSet>
    </cfRule>
  </conditionalFormatting>
  <conditionalFormatting sqref="I11:K11">
    <cfRule type="iconSet" priority="1">
      <iconSet iconSet="3Symbols2" reverse="1">
        <cfvo type="percent" val="0"/>
        <cfvo type="num" val="538.19560000000001"/>
        <cfvo type="num" val="538.19560000000001"/>
      </iconSet>
    </cfRule>
  </conditionalFormatting>
  <pageMargins left="0.7" right="0.7" top="0.75" bottom="0.75" header="0.3" footer="0.3"/>
  <pageSetup paperSize="9" scale="4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zoomScale="130" zoomScaleNormal="130" workbookViewId="0">
      <selection activeCell="C68" sqref="C68"/>
    </sheetView>
  </sheetViews>
  <sheetFormatPr defaultColWidth="9.140625" defaultRowHeight="12.75" x14ac:dyDescent="0.2"/>
  <cols>
    <col min="1" max="1" width="4.28515625" style="1" customWidth="1"/>
    <col min="2" max="2" width="5.28515625" style="2" customWidth="1"/>
    <col min="3" max="3" width="37.140625" style="2" customWidth="1"/>
    <col min="4" max="4" width="7" style="2" customWidth="1"/>
    <col min="5" max="5" width="7.140625" style="2" customWidth="1"/>
    <col min="6" max="6" width="6.5703125" style="2" customWidth="1"/>
    <col min="7" max="7" width="5.85546875" style="2" customWidth="1"/>
    <col min="8" max="8" width="6.42578125" style="2" customWidth="1"/>
    <col min="9" max="9" width="6.28515625" style="2" customWidth="1"/>
    <col min="10" max="10" width="13.140625" style="2" customWidth="1"/>
    <col min="11" max="11" width="9.140625" style="2" customWidth="1"/>
    <col min="12" max="16384" width="9.140625" style="2"/>
  </cols>
  <sheetData>
    <row r="1" spans="1:14" ht="15" customHeight="1" x14ac:dyDescent="0.25">
      <c r="A1" s="305" t="s">
        <v>96</v>
      </c>
      <c r="B1" s="306"/>
      <c r="C1" s="228" t="s">
        <v>223</v>
      </c>
      <c r="D1" s="229"/>
      <c r="E1" s="229"/>
      <c r="F1" s="229"/>
      <c r="G1" s="70"/>
      <c r="H1" s="307" t="s">
        <v>98</v>
      </c>
      <c r="I1" s="307"/>
      <c r="J1" s="307"/>
    </row>
    <row r="2" spans="1:14" ht="20.25" customHeight="1" thickBot="1" x14ac:dyDescent="0.3">
      <c r="A2" s="312">
        <v>1</v>
      </c>
      <c r="B2" s="313"/>
      <c r="C2" s="228"/>
      <c r="D2" s="229"/>
      <c r="E2" s="229"/>
      <c r="F2" s="229"/>
      <c r="G2" s="70"/>
      <c r="H2" s="307"/>
      <c r="I2" s="307"/>
      <c r="J2" s="307"/>
    </row>
    <row r="3" spans="1:14" ht="13.5" customHeight="1" x14ac:dyDescent="0.2">
      <c r="A3" s="108" t="s">
        <v>88</v>
      </c>
      <c r="B3" s="108"/>
      <c r="C3" s="242" t="str">
        <f>T('Isi Fi KM'!C1:E1)</f>
        <v>MDK/KM/</v>
      </c>
      <c r="D3" s="242"/>
      <c r="E3" s="110" t="s">
        <v>90</v>
      </c>
      <c r="F3" s="110"/>
      <c r="G3" s="332">
        <f>SUM('Isi Fi KM'!H1:K1)</f>
        <v>50</v>
      </c>
      <c r="H3" s="332"/>
      <c r="I3" s="332"/>
      <c r="J3" s="332"/>
    </row>
    <row r="4" spans="1:14" ht="12.75" customHeight="1" x14ac:dyDescent="0.2">
      <c r="A4" s="318" t="s">
        <v>89</v>
      </c>
      <c r="B4" s="318"/>
      <c r="C4" s="308" t="str">
        <f>T('Isi Fi KM'!C2:F2)</f>
        <v/>
      </c>
      <c r="D4" s="308"/>
      <c r="E4" s="308"/>
      <c r="F4" s="112" t="s">
        <v>94</v>
      </c>
      <c r="G4" s="112"/>
      <c r="H4" s="112"/>
      <c r="I4" s="104">
        <f>SUM('Isi Fi KM'!J2)</f>
        <v>0</v>
      </c>
      <c r="J4" s="68" t="s">
        <v>95</v>
      </c>
    </row>
    <row r="5" spans="1:14" ht="3" customHeight="1" x14ac:dyDescent="0.2"/>
    <row r="6" spans="1:14" ht="13.5" customHeight="1" thickBot="1" x14ac:dyDescent="0.25">
      <c r="A6" s="61" t="s">
        <v>0</v>
      </c>
      <c r="B6" s="62" t="s">
        <v>2</v>
      </c>
      <c r="C6" s="62" t="s">
        <v>3</v>
      </c>
      <c r="D6" s="262" t="s">
        <v>4</v>
      </c>
      <c r="E6" s="263"/>
      <c r="F6" s="263"/>
      <c r="G6" s="263"/>
      <c r="H6" s="263"/>
      <c r="I6" s="263"/>
      <c r="J6" s="264"/>
    </row>
    <row r="7" spans="1:14" ht="15" customHeight="1" x14ac:dyDescent="0.2">
      <c r="A7" s="127" t="s">
        <v>66</v>
      </c>
      <c r="B7" s="130" t="s">
        <v>1</v>
      </c>
      <c r="C7" s="133" t="s">
        <v>5</v>
      </c>
      <c r="D7" s="250" t="s">
        <v>11</v>
      </c>
      <c r="E7" s="250"/>
      <c r="F7" s="250"/>
      <c r="G7" s="136">
        <f>SUM('Cal IA'!E4:E7)</f>
        <v>0</v>
      </c>
      <c r="H7" s="137"/>
      <c r="I7" s="137"/>
      <c r="J7" s="138"/>
    </row>
    <row r="8" spans="1:14" ht="10.5" customHeight="1" x14ac:dyDescent="0.2">
      <c r="A8" s="128"/>
      <c r="B8" s="131"/>
      <c r="C8" s="134"/>
      <c r="D8" s="121" t="s">
        <v>6</v>
      </c>
      <c r="E8" s="123"/>
      <c r="F8" s="121" t="s">
        <v>7</v>
      </c>
      <c r="G8" s="123"/>
      <c r="H8" s="139" t="s">
        <v>8</v>
      </c>
      <c r="I8" s="139"/>
      <c r="J8" s="140"/>
    </row>
    <row r="9" spans="1:14" ht="13.5" thickBot="1" x14ac:dyDescent="0.25">
      <c r="A9" s="128"/>
      <c r="B9" s="132"/>
      <c r="C9" s="135"/>
      <c r="D9" s="247">
        <f>SUM('Isi Fi KM'!D7:F7)</f>
        <v>0</v>
      </c>
      <c r="E9" s="247"/>
      <c r="F9" s="247">
        <f>SUM('Isi Fi KM'!G7:H7)</f>
        <v>0</v>
      </c>
      <c r="G9" s="247"/>
      <c r="H9" s="247">
        <f>SUM('Isi Fi KM'!I7:K7)</f>
        <v>0</v>
      </c>
      <c r="I9" s="247"/>
      <c r="J9" s="248"/>
    </row>
    <row r="10" spans="1:14" ht="13.5" thickBot="1" x14ac:dyDescent="0.25">
      <c r="A10" s="243"/>
      <c r="B10" s="69" t="s">
        <v>9</v>
      </c>
      <c r="C10" s="58" t="s">
        <v>10</v>
      </c>
      <c r="D10" s="249" t="s">
        <v>11</v>
      </c>
      <c r="E10" s="249"/>
      <c r="F10" s="249"/>
      <c r="G10" s="265">
        <f>SUM('Isi Fi KM'!H8:K8)</f>
        <v>0</v>
      </c>
      <c r="H10" s="266"/>
      <c r="I10" s="266"/>
      <c r="J10" s="267"/>
    </row>
    <row r="11" spans="1:14" ht="12.75" customHeight="1" thickBot="1" x14ac:dyDescent="0.25">
      <c r="A11" s="244"/>
      <c r="B11" s="245" t="s">
        <v>15</v>
      </c>
      <c r="C11" s="246"/>
      <c r="D11" s="269">
        <f>SUM('Cal IA'!E9)</f>
        <v>0</v>
      </c>
      <c r="E11" s="270"/>
      <c r="F11" s="245" t="s">
        <v>16</v>
      </c>
      <c r="G11" s="246"/>
      <c r="H11" s="257">
        <f>SUM('Cal IA'!L9)</f>
        <v>0</v>
      </c>
      <c r="I11" s="257"/>
      <c r="J11" s="258"/>
    </row>
    <row r="12" spans="1:14" ht="21.75" customHeight="1" x14ac:dyDescent="0.2">
      <c r="A12" s="169" t="s">
        <v>153</v>
      </c>
      <c r="B12" s="130" t="s">
        <v>1</v>
      </c>
      <c r="C12" s="150" t="s">
        <v>12</v>
      </c>
      <c r="D12" s="254" t="s">
        <v>13</v>
      </c>
      <c r="E12" s="268"/>
      <c r="F12" s="254" t="s">
        <v>14</v>
      </c>
      <c r="G12" s="268"/>
      <c r="H12" s="254" t="s">
        <v>120</v>
      </c>
      <c r="I12" s="255"/>
      <c r="J12" s="256"/>
      <c r="K12" s="34"/>
    </row>
    <row r="13" spans="1:14" ht="15" customHeight="1" x14ac:dyDescent="0.2">
      <c r="A13" s="170"/>
      <c r="B13" s="131"/>
      <c r="C13" s="211"/>
      <c r="D13" s="251">
        <f>SUM('Cal Isi'!O3)</f>
        <v>0</v>
      </c>
      <c r="E13" s="283"/>
      <c r="F13" s="251">
        <f>SUM('Cal Isi'!O4)</f>
        <v>0</v>
      </c>
      <c r="G13" s="283"/>
      <c r="H13" s="251">
        <f>SUM('Cal Isi'!O5)</f>
        <v>0</v>
      </c>
      <c r="I13" s="252"/>
      <c r="J13" s="253"/>
    </row>
    <row r="14" spans="1:14" ht="13.5" customHeight="1" thickBot="1" x14ac:dyDescent="0.25">
      <c r="A14" s="171"/>
      <c r="B14" s="67"/>
      <c r="C14" s="66" t="s">
        <v>151</v>
      </c>
      <c r="D14" s="274">
        <f>SUM('Cal IA'!F10:F13)</f>
        <v>0</v>
      </c>
      <c r="E14" s="274"/>
      <c r="F14" s="273" t="s">
        <v>16</v>
      </c>
      <c r="G14" s="273"/>
      <c r="H14" s="271">
        <f>SUM('Cal IA'!L10:L19)</f>
        <v>0</v>
      </c>
      <c r="I14" s="271"/>
      <c r="J14" s="272"/>
      <c r="N14" s="34"/>
    </row>
    <row r="15" spans="1:14" ht="21.75" customHeight="1" x14ac:dyDescent="0.2">
      <c r="A15" s="170" t="s">
        <v>125</v>
      </c>
      <c r="B15" s="148" t="s">
        <v>1</v>
      </c>
      <c r="C15" s="150" t="s">
        <v>18</v>
      </c>
      <c r="D15" s="317" t="s">
        <v>13</v>
      </c>
      <c r="E15" s="317"/>
      <c r="F15" s="317" t="s">
        <v>14</v>
      </c>
      <c r="G15" s="317"/>
      <c r="H15" s="278" t="s">
        <v>119</v>
      </c>
      <c r="I15" s="279"/>
      <c r="J15" s="280"/>
    </row>
    <row r="16" spans="1:14" ht="15" customHeight="1" x14ac:dyDescent="0.2">
      <c r="A16" s="170"/>
      <c r="B16" s="155"/>
      <c r="C16" s="211"/>
      <c r="D16" s="281">
        <f>SUM('Cal Isi'!O7)</f>
        <v>0</v>
      </c>
      <c r="E16" s="281"/>
      <c r="F16" s="281">
        <f>SUM('Cal Isi'!O8)</f>
        <v>0</v>
      </c>
      <c r="G16" s="281"/>
      <c r="H16" s="275">
        <f>SUM('Cal Isi'!O9)</f>
        <v>0</v>
      </c>
      <c r="I16" s="276"/>
      <c r="J16" s="277"/>
    </row>
    <row r="17" spans="1:16" ht="13.5" customHeight="1" thickBot="1" x14ac:dyDescent="0.25">
      <c r="A17" s="171"/>
      <c r="B17" s="282" t="s">
        <v>151</v>
      </c>
      <c r="C17" s="273"/>
      <c r="D17" s="274">
        <f>SUM('Cal IA'!F20:F23)</f>
        <v>0</v>
      </c>
      <c r="E17" s="274"/>
      <c r="F17" s="273" t="s">
        <v>16</v>
      </c>
      <c r="G17" s="273"/>
      <c r="H17" s="271">
        <f>SUM('Cal IA'!L20:L29)</f>
        <v>0</v>
      </c>
      <c r="I17" s="271"/>
      <c r="J17" s="272"/>
    </row>
    <row r="18" spans="1:16" ht="13.5" customHeight="1" x14ac:dyDescent="0.2">
      <c r="A18" s="153" t="s">
        <v>67</v>
      </c>
      <c r="B18" s="315" t="s">
        <v>93</v>
      </c>
      <c r="C18" s="260" t="s">
        <v>19</v>
      </c>
      <c r="D18" s="118" t="s">
        <v>20</v>
      </c>
      <c r="E18" s="119"/>
      <c r="F18" s="120"/>
      <c r="G18" s="286">
        <f>SUM('Isi Fi KM'!H17:K17)</f>
        <v>0</v>
      </c>
      <c r="H18" s="287"/>
      <c r="I18" s="287"/>
      <c r="J18" s="288"/>
    </row>
    <row r="19" spans="1:16" ht="13.5" customHeight="1" thickBot="1" x14ac:dyDescent="0.25">
      <c r="A19" s="259"/>
      <c r="B19" s="316"/>
      <c r="C19" s="261"/>
      <c r="D19" s="282" t="s">
        <v>16</v>
      </c>
      <c r="E19" s="273"/>
      <c r="F19" s="273"/>
      <c r="G19" s="271">
        <f>SUM('Cal IA'!L30:L31)</f>
        <v>0</v>
      </c>
      <c r="H19" s="271"/>
      <c r="I19" s="271"/>
      <c r="J19" s="272"/>
    </row>
    <row r="20" spans="1:16" ht="12" customHeight="1" x14ac:dyDescent="0.2">
      <c r="A20" s="153" t="s">
        <v>68</v>
      </c>
      <c r="B20" s="147" t="s">
        <v>21</v>
      </c>
      <c r="C20" s="150" t="s">
        <v>22</v>
      </c>
      <c r="D20" s="118" t="s">
        <v>23</v>
      </c>
      <c r="E20" s="119"/>
      <c r="F20" s="120"/>
      <c r="G20" s="118" t="s">
        <v>24</v>
      </c>
      <c r="H20" s="119"/>
      <c r="I20" s="119"/>
      <c r="J20" s="289"/>
    </row>
    <row r="21" spans="1:16" x14ac:dyDescent="0.2">
      <c r="A21" s="154"/>
      <c r="B21" s="155"/>
      <c r="C21" s="211"/>
      <c r="D21" s="251">
        <f>SUM('Isi Fi KM'!D19:G19)</f>
        <v>0</v>
      </c>
      <c r="E21" s="252"/>
      <c r="F21" s="283"/>
      <c r="G21" s="251">
        <f>SUM('Isi Fi KM'!H19:K19)</f>
        <v>0</v>
      </c>
      <c r="H21" s="252"/>
      <c r="I21" s="252"/>
      <c r="J21" s="253"/>
    </row>
    <row r="22" spans="1:16" ht="13.5" thickBot="1" x14ac:dyDescent="0.25">
      <c r="A22" s="259"/>
      <c r="B22" s="282" t="s">
        <v>25</v>
      </c>
      <c r="C22" s="273"/>
      <c r="D22" s="274">
        <f>SUM('Cal IA'!E32:E36)</f>
        <v>0</v>
      </c>
      <c r="E22" s="285"/>
      <c r="F22" s="282" t="s">
        <v>16</v>
      </c>
      <c r="G22" s="273"/>
      <c r="H22" s="271">
        <f>SUM('Cal IA'!L32:L36)</f>
        <v>0</v>
      </c>
      <c r="I22" s="271"/>
      <c r="J22" s="272"/>
    </row>
    <row r="23" spans="1:16" x14ac:dyDescent="0.2">
      <c r="A23" s="153" t="s">
        <v>69</v>
      </c>
      <c r="B23" s="10" t="s">
        <v>93</v>
      </c>
      <c r="C23" s="60" t="s">
        <v>26</v>
      </c>
      <c r="D23" s="118" t="s">
        <v>132</v>
      </c>
      <c r="E23" s="119"/>
      <c r="F23" s="119"/>
      <c r="G23" s="120"/>
      <c r="H23" s="286">
        <f>SUM('Isi Fi KM'!I20:K20)</f>
        <v>0</v>
      </c>
      <c r="I23" s="287"/>
      <c r="J23" s="288"/>
    </row>
    <row r="24" spans="1:16" ht="13.5" customHeight="1" thickBot="1" x14ac:dyDescent="0.25">
      <c r="A24" s="259"/>
      <c r="B24" s="282" t="s">
        <v>16</v>
      </c>
      <c r="C24" s="273"/>
      <c r="D24" s="273"/>
      <c r="E24" s="273"/>
      <c r="F24" s="273"/>
      <c r="G24" s="273"/>
      <c r="H24" s="271">
        <f>SUM('Cal IA'!L37)</f>
        <v>0</v>
      </c>
      <c r="I24" s="271"/>
      <c r="J24" s="272"/>
    </row>
    <row r="25" spans="1:16" ht="21.75" customHeight="1" x14ac:dyDescent="0.2">
      <c r="A25" s="153" t="s">
        <v>70</v>
      </c>
      <c r="B25" s="147" t="s">
        <v>30</v>
      </c>
      <c r="C25" s="156" t="s">
        <v>154</v>
      </c>
      <c r="D25" s="167" t="s">
        <v>27</v>
      </c>
      <c r="E25" s="167"/>
      <c r="F25" s="167" t="s">
        <v>28</v>
      </c>
      <c r="G25" s="250"/>
      <c r="H25" s="167" t="s">
        <v>29</v>
      </c>
      <c r="I25" s="250"/>
      <c r="J25" s="284"/>
    </row>
    <row r="26" spans="1:16" x14ac:dyDescent="0.2">
      <c r="A26" s="154"/>
      <c r="B26" s="148"/>
      <c r="C26" s="157"/>
      <c r="D26" s="251">
        <f>SUM('Isi Fi KM'!D22:F22)</f>
        <v>0</v>
      </c>
      <c r="E26" s="283"/>
      <c r="F26" s="251">
        <f>SUM('Isi Fi KM'!G22:H22)</f>
        <v>0</v>
      </c>
      <c r="G26" s="283"/>
      <c r="H26" s="251">
        <f>SUM('Isi Fi KM'!I22:K22)</f>
        <v>0</v>
      </c>
      <c r="I26" s="252"/>
      <c r="J26" s="253"/>
    </row>
    <row r="27" spans="1:16" x14ac:dyDescent="0.2">
      <c r="A27" s="154"/>
      <c r="B27" s="148"/>
      <c r="C27" s="157"/>
      <c r="D27" s="190" t="s">
        <v>31</v>
      </c>
      <c r="E27" s="191"/>
      <c r="F27" s="192"/>
      <c r="G27" s="190" t="s">
        <v>32</v>
      </c>
      <c r="H27" s="191"/>
      <c r="I27" s="191"/>
      <c r="J27" s="292"/>
    </row>
    <row r="28" spans="1:16" x14ac:dyDescent="0.2">
      <c r="A28" s="154"/>
      <c r="B28" s="155"/>
      <c r="C28" s="158"/>
      <c r="D28" s="275">
        <f>SUM('Isi Fi KM'!D24:G24)</f>
        <v>0</v>
      </c>
      <c r="E28" s="276"/>
      <c r="F28" s="293"/>
      <c r="G28" s="251">
        <f>SUM('Isi Fi KM'!H24:K24)</f>
        <v>0</v>
      </c>
      <c r="H28" s="252"/>
      <c r="I28" s="252"/>
      <c r="J28" s="253"/>
    </row>
    <row r="29" spans="1:16" ht="13.5" customHeight="1" thickBot="1" x14ac:dyDescent="0.25">
      <c r="A29" s="259"/>
      <c r="B29" s="282" t="s">
        <v>16</v>
      </c>
      <c r="C29" s="273"/>
      <c r="D29" s="273"/>
      <c r="E29" s="273"/>
      <c r="F29" s="273"/>
      <c r="G29" s="273"/>
      <c r="H29" s="271">
        <f>SUM('Cal IA'!L38:L44)</f>
        <v>0</v>
      </c>
      <c r="I29" s="271"/>
      <c r="J29" s="272"/>
    </row>
    <row r="30" spans="1:16" ht="12" customHeight="1" x14ac:dyDescent="0.2">
      <c r="A30" s="195" t="s">
        <v>71</v>
      </c>
      <c r="B30" s="189" t="s">
        <v>33</v>
      </c>
      <c r="C30" s="189"/>
      <c r="D30" s="189" t="s">
        <v>41</v>
      </c>
      <c r="E30" s="189"/>
      <c r="F30" s="189" t="s">
        <v>44</v>
      </c>
      <c r="G30" s="189"/>
      <c r="H30" s="189" t="s">
        <v>17</v>
      </c>
      <c r="I30" s="189"/>
      <c r="J30" s="309"/>
      <c r="P30" s="3"/>
    </row>
    <row r="31" spans="1:16" x14ac:dyDescent="0.2">
      <c r="A31" s="196"/>
      <c r="B31" s="9" t="s">
        <v>34</v>
      </c>
      <c r="C31" s="15" t="s">
        <v>37</v>
      </c>
      <c r="D31" s="139" t="s">
        <v>42</v>
      </c>
      <c r="E31" s="139"/>
      <c r="F31" s="291">
        <f>SUM('Isi Fi KM'!G26:K26)</f>
        <v>0</v>
      </c>
      <c r="G31" s="291"/>
      <c r="H31" s="310">
        <f>SUM('Cal IA'!I52)</f>
        <v>0</v>
      </c>
      <c r="I31" s="310"/>
      <c r="J31" s="311"/>
    </row>
    <row r="32" spans="1:16" x14ac:dyDescent="0.2">
      <c r="A32" s="196"/>
      <c r="B32" s="9" t="s">
        <v>35</v>
      </c>
      <c r="C32" s="15" t="s">
        <v>38</v>
      </c>
      <c r="D32" s="139" t="s">
        <v>42</v>
      </c>
      <c r="E32" s="139"/>
      <c r="F32" s="291">
        <f>SUM('Isi Fi KM'!G27:K27)</f>
        <v>0</v>
      </c>
      <c r="G32" s="291"/>
      <c r="H32" s="310">
        <f>SUM('Cal IA'!I53)</f>
        <v>0</v>
      </c>
      <c r="I32" s="310"/>
      <c r="J32" s="311"/>
    </row>
    <row r="33" spans="1:10" x14ac:dyDescent="0.2">
      <c r="A33" s="196"/>
      <c r="B33" s="9" t="s">
        <v>36</v>
      </c>
      <c r="C33" s="15" t="s">
        <v>39</v>
      </c>
      <c r="D33" s="139" t="s">
        <v>43</v>
      </c>
      <c r="E33" s="139"/>
      <c r="F33" s="291">
        <f>SUM('Isi Fi KM'!G28:K28)</f>
        <v>0</v>
      </c>
      <c r="G33" s="291"/>
      <c r="H33" s="310">
        <f>SUM('Cal IA'!I54)</f>
        <v>0</v>
      </c>
      <c r="I33" s="310"/>
      <c r="J33" s="311"/>
    </row>
    <row r="34" spans="1:10" ht="13.5" thickBot="1" x14ac:dyDescent="0.25">
      <c r="A34" s="197"/>
      <c r="B34" s="11" t="s">
        <v>9</v>
      </c>
      <c r="C34" s="16" t="s">
        <v>40</v>
      </c>
      <c r="D34" s="290" t="s">
        <v>42</v>
      </c>
      <c r="E34" s="290"/>
      <c r="F34" s="291">
        <f>SUM('Isi Fi KM'!G29:K29)</f>
        <v>0</v>
      </c>
      <c r="G34" s="291"/>
      <c r="H34" s="310">
        <f>SUM('Cal IA'!I55)</f>
        <v>0</v>
      </c>
      <c r="I34" s="310"/>
      <c r="J34" s="311"/>
    </row>
    <row r="35" spans="1:10" ht="13.5" thickBot="1" x14ac:dyDescent="0.25">
      <c r="A35" s="63" t="s">
        <v>72</v>
      </c>
      <c r="B35" s="12" t="s">
        <v>93</v>
      </c>
      <c r="C35" s="59" t="s">
        <v>45</v>
      </c>
      <c r="D35" s="218" t="s">
        <v>43</v>
      </c>
      <c r="E35" s="220"/>
      <c r="F35" s="265">
        <f>SUM('Isi Fi KM'!G30:K30)</f>
        <v>0</v>
      </c>
      <c r="G35" s="326"/>
      <c r="H35" s="327">
        <f>SUM('Cal II-V'!I3)</f>
        <v>0</v>
      </c>
      <c r="I35" s="328"/>
      <c r="J35" s="329"/>
    </row>
    <row r="36" spans="1:10" ht="12" customHeight="1" x14ac:dyDescent="0.2">
      <c r="A36" s="153" t="s">
        <v>73</v>
      </c>
      <c r="B36" s="175" t="s">
        <v>46</v>
      </c>
      <c r="C36" s="176"/>
      <c r="D36" s="189" t="s">
        <v>41</v>
      </c>
      <c r="E36" s="189"/>
      <c r="F36" s="314" t="s">
        <v>65</v>
      </c>
      <c r="G36" s="314"/>
      <c r="H36" s="189" t="s">
        <v>17</v>
      </c>
      <c r="I36" s="189"/>
      <c r="J36" s="309"/>
    </row>
    <row r="37" spans="1:10" ht="14.25" customHeight="1" x14ac:dyDescent="0.2">
      <c r="A37" s="154"/>
      <c r="B37" s="9" t="s">
        <v>74</v>
      </c>
      <c r="C37" s="14" t="s">
        <v>47</v>
      </c>
      <c r="D37" s="190" t="s">
        <v>62</v>
      </c>
      <c r="E37" s="192"/>
      <c r="F37" s="291">
        <f>SUM('Isi Fi KM'!G32:K32)</f>
        <v>0</v>
      </c>
      <c r="G37" s="291"/>
      <c r="H37" s="296">
        <f>SUM('Cal II-V'!I5)</f>
        <v>0</v>
      </c>
      <c r="I37" s="297"/>
      <c r="J37" s="298"/>
    </row>
    <row r="38" spans="1:10" ht="21" customHeight="1" x14ac:dyDescent="0.2">
      <c r="A38" s="154"/>
      <c r="B38" s="9" t="s">
        <v>75</v>
      </c>
      <c r="C38" s="14" t="s">
        <v>48</v>
      </c>
      <c r="D38" s="190" t="s">
        <v>63</v>
      </c>
      <c r="E38" s="192"/>
      <c r="F38" s="291">
        <f>SUM('Isi Fi KM'!G33:K33)</f>
        <v>0</v>
      </c>
      <c r="G38" s="291"/>
      <c r="H38" s="296">
        <f>SUM('Cal II-V'!I6)</f>
        <v>0</v>
      </c>
      <c r="I38" s="297"/>
      <c r="J38" s="298"/>
    </row>
    <row r="39" spans="1:10" ht="13.5" customHeight="1" x14ac:dyDescent="0.2">
      <c r="A39" s="154"/>
      <c r="B39" s="9" t="s">
        <v>76</v>
      </c>
      <c r="C39" s="14" t="s">
        <v>49</v>
      </c>
      <c r="D39" s="190" t="s">
        <v>62</v>
      </c>
      <c r="E39" s="192"/>
      <c r="F39" s="291">
        <f>SUM('Isi Fi KM'!G34:K34)</f>
        <v>0</v>
      </c>
      <c r="G39" s="291"/>
      <c r="H39" s="296">
        <f>SUM('Cal II-V'!I7)</f>
        <v>0</v>
      </c>
      <c r="I39" s="297"/>
      <c r="J39" s="298"/>
    </row>
    <row r="40" spans="1:10" ht="12" customHeight="1" x14ac:dyDescent="0.2">
      <c r="A40" s="154"/>
      <c r="B40" s="9" t="s">
        <v>77</v>
      </c>
      <c r="C40" s="14" t="s">
        <v>50</v>
      </c>
      <c r="D40" s="190" t="s">
        <v>62</v>
      </c>
      <c r="E40" s="192"/>
      <c r="F40" s="291">
        <f>SUM('Isi Fi KM'!G35:K35)</f>
        <v>0</v>
      </c>
      <c r="G40" s="291"/>
      <c r="H40" s="296">
        <f>SUM('Cal II-V'!I8)</f>
        <v>0</v>
      </c>
      <c r="I40" s="297"/>
      <c r="J40" s="298"/>
    </row>
    <row r="41" spans="1:10" ht="12.75" customHeight="1" x14ac:dyDescent="0.2">
      <c r="A41" s="154"/>
      <c r="B41" s="9" t="s">
        <v>78</v>
      </c>
      <c r="C41" s="15" t="s">
        <v>51</v>
      </c>
      <c r="D41" s="190" t="s">
        <v>64</v>
      </c>
      <c r="E41" s="192"/>
      <c r="F41" s="291">
        <f>SUM('Cal Isi'!O11)</f>
        <v>0</v>
      </c>
      <c r="G41" s="291"/>
      <c r="H41" s="296">
        <f>SUM('Cal II-V'!I9)</f>
        <v>0</v>
      </c>
      <c r="I41" s="297"/>
      <c r="J41" s="298"/>
    </row>
    <row r="42" spans="1:10" ht="12.75" customHeight="1" x14ac:dyDescent="0.2">
      <c r="A42" s="154"/>
      <c r="B42" s="9" t="s">
        <v>79</v>
      </c>
      <c r="C42" s="15" t="s">
        <v>52</v>
      </c>
      <c r="D42" s="190" t="s">
        <v>62</v>
      </c>
      <c r="E42" s="192"/>
      <c r="F42" s="291">
        <f>SUM('Isi Fi KM'!G39:K39)</f>
        <v>0</v>
      </c>
      <c r="G42" s="291"/>
      <c r="H42" s="296">
        <f>SUM('Cal II-V'!I10)</f>
        <v>0</v>
      </c>
      <c r="I42" s="297"/>
      <c r="J42" s="298"/>
    </row>
    <row r="43" spans="1:10" ht="12.75" customHeight="1" x14ac:dyDescent="0.2">
      <c r="A43" s="154"/>
      <c r="B43" s="9" t="s">
        <v>80</v>
      </c>
      <c r="C43" s="15" t="s">
        <v>53</v>
      </c>
      <c r="D43" s="190" t="s">
        <v>62</v>
      </c>
      <c r="E43" s="192"/>
      <c r="F43" s="291">
        <f>SUM('Isi Fi KM'!G40:K40)</f>
        <v>0</v>
      </c>
      <c r="G43" s="291"/>
      <c r="H43" s="296">
        <f>SUM('Cal II-V'!I11)</f>
        <v>0</v>
      </c>
      <c r="I43" s="297"/>
      <c r="J43" s="298"/>
    </row>
    <row r="44" spans="1:10" ht="12.75" customHeight="1" x14ac:dyDescent="0.2">
      <c r="A44" s="154"/>
      <c r="B44" s="9" t="s">
        <v>81</v>
      </c>
      <c r="C44" s="15" t="s">
        <v>54</v>
      </c>
      <c r="D44" s="190" t="s">
        <v>64</v>
      </c>
      <c r="E44" s="192"/>
      <c r="F44" s="291">
        <f>SUM('Cal Isi'!O12)</f>
        <v>0</v>
      </c>
      <c r="G44" s="291"/>
      <c r="H44" s="296">
        <f>SUM('Cal II-V'!I12)</f>
        <v>0</v>
      </c>
      <c r="I44" s="297"/>
      <c r="J44" s="298"/>
    </row>
    <row r="45" spans="1:10" ht="11.25" customHeight="1" x14ac:dyDescent="0.2">
      <c r="A45" s="154"/>
      <c r="B45" s="9" t="s">
        <v>9</v>
      </c>
      <c r="C45" s="14" t="s">
        <v>55</v>
      </c>
      <c r="D45" s="190" t="s">
        <v>62</v>
      </c>
      <c r="E45" s="192"/>
      <c r="F45" s="291">
        <f>SUM('Isi Fi KM'!G44:K44)</f>
        <v>0</v>
      </c>
      <c r="G45" s="291"/>
      <c r="H45" s="296">
        <f>SUM('Cal II-V'!I13)</f>
        <v>0</v>
      </c>
      <c r="I45" s="297"/>
      <c r="J45" s="298"/>
    </row>
    <row r="46" spans="1:10" ht="12" customHeight="1" x14ac:dyDescent="0.2">
      <c r="A46" s="154"/>
      <c r="B46" s="9" t="s">
        <v>82</v>
      </c>
      <c r="C46" s="14" t="s">
        <v>56</v>
      </c>
      <c r="D46" s="190" t="s">
        <v>62</v>
      </c>
      <c r="E46" s="192"/>
      <c r="F46" s="291">
        <f>SUM('Isi Fi KM'!G45:K45)</f>
        <v>0</v>
      </c>
      <c r="G46" s="291"/>
      <c r="H46" s="296">
        <f>SUM('Cal II-V'!I14)</f>
        <v>0</v>
      </c>
      <c r="I46" s="297"/>
      <c r="J46" s="298"/>
    </row>
    <row r="47" spans="1:10" ht="13.5" customHeight="1" thickBot="1" x14ac:dyDescent="0.25">
      <c r="A47" s="154"/>
      <c r="B47" s="64" t="s">
        <v>83</v>
      </c>
      <c r="C47" s="65" t="s">
        <v>57</v>
      </c>
      <c r="D47" s="303" t="s">
        <v>62</v>
      </c>
      <c r="E47" s="304"/>
      <c r="F47" s="291">
        <f>SUM('Isi Fi KM'!G46:K46)</f>
        <v>0</v>
      </c>
      <c r="G47" s="291"/>
      <c r="H47" s="319">
        <f>SUM('Cal II-V'!I15)</f>
        <v>0</v>
      </c>
      <c r="I47" s="320"/>
      <c r="J47" s="321"/>
    </row>
    <row r="48" spans="1:10" ht="23.25" customHeight="1" thickBot="1" x14ac:dyDescent="0.25">
      <c r="A48" s="63" t="s">
        <v>85</v>
      </c>
      <c r="B48" s="12" t="s">
        <v>34</v>
      </c>
      <c r="C48" s="17" t="s">
        <v>152</v>
      </c>
      <c r="D48" s="218" t="s">
        <v>43</v>
      </c>
      <c r="E48" s="220"/>
      <c r="F48" s="299">
        <f>SUM('Isi Fi KM'!G47:K47)</f>
        <v>0</v>
      </c>
      <c r="G48" s="299"/>
      <c r="H48" s="322">
        <f>SUM('Cal II-V'!I16)</f>
        <v>0</v>
      </c>
      <c r="I48" s="323"/>
      <c r="J48" s="324"/>
    </row>
    <row r="49" spans="1:12" ht="12.75" customHeight="1" thickBot="1" x14ac:dyDescent="0.25">
      <c r="A49" s="63" t="s">
        <v>84</v>
      </c>
      <c r="B49" s="12" t="s">
        <v>34</v>
      </c>
      <c r="C49" s="17" t="s">
        <v>59</v>
      </c>
      <c r="D49" s="218" t="s">
        <v>43</v>
      </c>
      <c r="E49" s="220"/>
      <c r="F49" s="299">
        <f>SUM('Isi Fi KM'!G48:K48)</f>
        <v>0</v>
      </c>
      <c r="G49" s="299"/>
      <c r="H49" s="322">
        <f>SUM('Cal II-V'!I17)</f>
        <v>0</v>
      </c>
      <c r="I49" s="323"/>
      <c r="J49" s="324"/>
    </row>
    <row r="50" spans="1:12" ht="23.25" thickBot="1" x14ac:dyDescent="0.25">
      <c r="A50" s="63" t="s">
        <v>86</v>
      </c>
      <c r="B50" s="12" t="s">
        <v>34</v>
      </c>
      <c r="C50" s="17" t="s">
        <v>221</v>
      </c>
      <c r="D50" s="218" t="s">
        <v>43</v>
      </c>
      <c r="E50" s="220"/>
      <c r="F50" s="299">
        <f>SUM('Isi Fi KM'!G49:K49)</f>
        <v>0</v>
      </c>
      <c r="G50" s="299"/>
      <c r="H50" s="322">
        <f>SUM('Cal II-V'!I18)</f>
        <v>0</v>
      </c>
      <c r="I50" s="323"/>
      <c r="J50" s="324"/>
    </row>
    <row r="51" spans="1:12" ht="23.25" customHeight="1" thickBot="1" x14ac:dyDescent="0.25">
      <c r="A51" s="63" t="s">
        <v>87</v>
      </c>
      <c r="B51" s="12" t="s">
        <v>34</v>
      </c>
      <c r="C51" s="17" t="s">
        <v>61</v>
      </c>
      <c r="D51" s="325" t="s">
        <v>43</v>
      </c>
      <c r="E51" s="325"/>
      <c r="F51" s="299">
        <f>SUM('Isi Fi KM'!G50:K50)</f>
        <v>0</v>
      </c>
      <c r="G51" s="299"/>
      <c r="H51" s="322">
        <f>SUM('Cal II-V'!I19)</f>
        <v>0</v>
      </c>
      <c r="I51" s="323"/>
      <c r="J51" s="324"/>
    </row>
    <row r="52" spans="1:12" ht="3" customHeight="1" thickBot="1" x14ac:dyDescent="0.25">
      <c r="A52" s="4"/>
      <c r="B52" s="5"/>
      <c r="C52" s="5"/>
      <c r="D52" s="5"/>
      <c r="E52" s="5"/>
      <c r="F52" s="5"/>
      <c r="G52" s="5"/>
      <c r="H52" s="5"/>
      <c r="I52" s="5"/>
      <c r="J52" s="5"/>
    </row>
    <row r="53" spans="1:12" ht="14.25" customHeight="1" thickBot="1" x14ac:dyDescent="0.25">
      <c r="A53" s="223" t="s">
        <v>158</v>
      </c>
      <c r="B53" s="224"/>
      <c r="C53" s="101">
        <f>SUM('Isi Fi KM'!C52)</f>
        <v>0</v>
      </c>
      <c r="D53" s="102" t="s">
        <v>157</v>
      </c>
      <c r="E53" s="103">
        <f>SUM('Isi Fi KM'!F52)</f>
        <v>0</v>
      </c>
      <c r="F53" s="302" t="s">
        <v>156</v>
      </c>
      <c r="G53" s="302"/>
      <c r="H53" s="300">
        <f>SUM('Isi Fi KM'!I52:K52)</f>
        <v>0</v>
      </c>
      <c r="I53" s="300"/>
      <c r="J53" s="301"/>
    </row>
    <row r="54" spans="1:12" ht="3" customHeight="1" thickBot="1" x14ac:dyDescent="0.25">
      <c r="A54" s="4"/>
      <c r="B54" s="5"/>
      <c r="C54" s="5"/>
      <c r="D54" s="5"/>
      <c r="E54" s="5"/>
      <c r="F54" s="5"/>
      <c r="G54" s="5"/>
      <c r="H54" s="5"/>
      <c r="I54" s="5"/>
      <c r="J54" s="5"/>
    </row>
    <row r="55" spans="1:12" ht="18" thickTop="1" thickBot="1" x14ac:dyDescent="0.3">
      <c r="A55" s="240" t="s">
        <v>97</v>
      </c>
      <c r="B55" s="241"/>
      <c r="C55" s="241"/>
      <c r="D55" s="241"/>
      <c r="E55" s="241"/>
      <c r="F55" s="241"/>
      <c r="G55" s="241"/>
      <c r="H55" s="330">
        <f>SUM(Fi!C12)</f>
        <v>50</v>
      </c>
      <c r="I55" s="241"/>
      <c r="J55" s="331"/>
    </row>
    <row r="56" spans="1:12" ht="3" customHeight="1" thickTop="1" thickBot="1" x14ac:dyDescent="0.25">
      <c r="A56" s="4"/>
      <c r="B56" s="5"/>
      <c r="C56" s="5"/>
      <c r="D56" s="5"/>
      <c r="E56" s="5"/>
      <c r="F56" s="5"/>
      <c r="G56" s="5"/>
      <c r="H56" s="5"/>
      <c r="I56" s="5"/>
      <c r="J56" s="5"/>
    </row>
    <row r="57" spans="1:12" ht="18" customHeight="1" x14ac:dyDescent="0.2">
      <c r="A57" s="294" t="s">
        <v>220</v>
      </c>
      <c r="B57" s="295"/>
      <c r="C57" s="18"/>
      <c r="D57" s="230" t="s">
        <v>91</v>
      </c>
      <c r="E57" s="231"/>
      <c r="F57" s="231"/>
      <c r="G57" s="231"/>
      <c r="H57" s="231"/>
      <c r="I57" s="231"/>
      <c r="J57" s="232"/>
      <c r="K57" s="6"/>
      <c r="L57" s="6"/>
    </row>
    <row r="58" spans="1:12" ht="11.25" customHeight="1" x14ac:dyDescent="0.2">
      <c r="A58" s="295" t="s">
        <v>92</v>
      </c>
      <c r="B58" s="295"/>
      <c r="C58" s="19" t="s">
        <v>222</v>
      </c>
      <c r="D58" s="233"/>
      <c r="E58" s="234"/>
      <c r="F58" s="234"/>
      <c r="G58" s="234"/>
      <c r="H58" s="234"/>
      <c r="I58" s="234"/>
      <c r="J58" s="235"/>
      <c r="K58" s="6"/>
      <c r="L58" s="6"/>
    </row>
    <row r="59" spans="1:12" ht="13.5" customHeight="1" x14ac:dyDescent="0.2">
      <c r="A59" s="239" t="s">
        <v>225</v>
      </c>
      <c r="B59" s="239"/>
      <c r="C59" s="239"/>
      <c r="D59" s="233"/>
      <c r="E59" s="234"/>
      <c r="F59" s="234"/>
      <c r="G59" s="234"/>
      <c r="H59" s="234"/>
      <c r="I59" s="234"/>
      <c r="J59" s="235"/>
      <c r="K59" s="6"/>
      <c r="L59" s="6"/>
    </row>
    <row r="60" spans="1:12" ht="11.25" customHeight="1" x14ac:dyDescent="0.2">
      <c r="A60" s="239"/>
      <c r="B60" s="239"/>
      <c r="C60" s="239"/>
      <c r="D60" s="233"/>
      <c r="E60" s="234"/>
      <c r="F60" s="234"/>
      <c r="G60" s="234"/>
      <c r="H60" s="234"/>
      <c r="I60" s="234"/>
      <c r="J60" s="235"/>
      <c r="K60" s="6"/>
      <c r="L60" s="6"/>
    </row>
    <row r="61" spans="1:12" ht="15" customHeight="1" thickBot="1" x14ac:dyDescent="0.25">
      <c r="A61" s="239"/>
      <c r="B61" s="239"/>
      <c r="C61" s="239"/>
      <c r="D61" s="236"/>
      <c r="E61" s="237"/>
      <c r="F61" s="237"/>
      <c r="G61" s="237"/>
      <c r="H61" s="237"/>
      <c r="I61" s="237"/>
      <c r="J61" s="238"/>
      <c r="K61" s="6"/>
      <c r="L61" s="6"/>
    </row>
    <row r="62" spans="1:12" ht="5.25" customHeight="1" x14ac:dyDescent="0.2">
      <c r="A62" s="239"/>
      <c r="B62" s="239"/>
      <c r="C62" s="239"/>
      <c r="D62" s="5"/>
      <c r="E62" s="5"/>
      <c r="F62" s="5"/>
      <c r="G62" s="5"/>
      <c r="H62" s="5"/>
      <c r="I62" s="5"/>
      <c r="J62" s="5"/>
      <c r="K62" s="6"/>
      <c r="L62" s="6"/>
    </row>
    <row r="63" spans="1:12" x14ac:dyDescent="0.2">
      <c r="A63" s="4"/>
      <c r="B63" s="5"/>
      <c r="C63" s="5"/>
      <c r="D63" s="5"/>
      <c r="E63" s="5"/>
      <c r="F63" s="5"/>
      <c r="G63" s="5"/>
      <c r="H63" s="5"/>
      <c r="I63" s="5"/>
      <c r="J63" s="5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</sheetData>
  <sheetProtection algorithmName="SHA-512" hashValue="p9AmnXdHbgWWJw37Z/Q9wv87l8c5KtiAWt8Eg7RrE74dg+MlebRsGnsG58ymTY/DnY2TINQDE1/a10cGWaAb8w==" saltValue="fLP4A9851TxmLno8RoyvYw==" spinCount="100000" sheet="1" objects="1" scenarios="1" selectLockedCells="1" selectUnlockedCells="1"/>
  <mergeCells count="171">
    <mergeCell ref="A58:B58"/>
    <mergeCell ref="B25:B28"/>
    <mergeCell ref="A36:A47"/>
    <mergeCell ref="A3:B3"/>
    <mergeCell ref="A4:B4"/>
    <mergeCell ref="H46:J46"/>
    <mergeCell ref="H47:J47"/>
    <mergeCell ref="H48:J48"/>
    <mergeCell ref="H49:J49"/>
    <mergeCell ref="H50:J50"/>
    <mergeCell ref="H51:J51"/>
    <mergeCell ref="H40:J40"/>
    <mergeCell ref="H41:J41"/>
    <mergeCell ref="D51:E51"/>
    <mergeCell ref="F35:G35"/>
    <mergeCell ref="H35:J35"/>
    <mergeCell ref="F37:G37"/>
    <mergeCell ref="H37:J37"/>
    <mergeCell ref="F38:G38"/>
    <mergeCell ref="H38:J38"/>
    <mergeCell ref="F39:G39"/>
    <mergeCell ref="H55:J55"/>
    <mergeCell ref="G3:J3"/>
    <mergeCell ref="F40:G40"/>
    <mergeCell ref="D41:E41"/>
    <mergeCell ref="A2:B2"/>
    <mergeCell ref="B36:C36"/>
    <mergeCell ref="D36:E36"/>
    <mergeCell ref="F36:G36"/>
    <mergeCell ref="F30:G30"/>
    <mergeCell ref="A25:A29"/>
    <mergeCell ref="C25:C28"/>
    <mergeCell ref="B30:C30"/>
    <mergeCell ref="A23:A24"/>
    <mergeCell ref="F34:G34"/>
    <mergeCell ref="G18:J18"/>
    <mergeCell ref="D19:F19"/>
    <mergeCell ref="G19:J19"/>
    <mergeCell ref="B18:B19"/>
    <mergeCell ref="A15:A17"/>
    <mergeCell ref="B15:B16"/>
    <mergeCell ref="A12:A14"/>
    <mergeCell ref="D15:E15"/>
    <mergeCell ref="F15:G15"/>
    <mergeCell ref="H34:J34"/>
    <mergeCell ref="D31:E31"/>
    <mergeCell ref="D32:E32"/>
    <mergeCell ref="D33:E33"/>
    <mergeCell ref="D47:E47"/>
    <mergeCell ref="H39:J39"/>
    <mergeCell ref="D44:E44"/>
    <mergeCell ref="D45:E45"/>
    <mergeCell ref="A1:B1"/>
    <mergeCell ref="H1:J2"/>
    <mergeCell ref="F4:H4"/>
    <mergeCell ref="C4:E4"/>
    <mergeCell ref="H30:J30"/>
    <mergeCell ref="D30:E30"/>
    <mergeCell ref="A30:A34"/>
    <mergeCell ref="D26:E26"/>
    <mergeCell ref="H36:J36"/>
    <mergeCell ref="D35:E35"/>
    <mergeCell ref="D37:E37"/>
    <mergeCell ref="H31:J31"/>
    <mergeCell ref="F32:G32"/>
    <mergeCell ref="H32:J32"/>
    <mergeCell ref="F33:G33"/>
    <mergeCell ref="H33:J33"/>
    <mergeCell ref="F41:G41"/>
    <mergeCell ref="D38:E38"/>
    <mergeCell ref="D39:E39"/>
    <mergeCell ref="D40:E40"/>
    <mergeCell ref="A57:B57"/>
    <mergeCell ref="H42:J42"/>
    <mergeCell ref="H43:J43"/>
    <mergeCell ref="H44:J44"/>
    <mergeCell ref="H45:J45"/>
    <mergeCell ref="F48:G48"/>
    <mergeCell ref="F49:G49"/>
    <mergeCell ref="F50:G50"/>
    <mergeCell ref="F51:G51"/>
    <mergeCell ref="F42:G42"/>
    <mergeCell ref="F43:G43"/>
    <mergeCell ref="F44:G44"/>
    <mergeCell ref="F45:G45"/>
    <mergeCell ref="D50:E50"/>
    <mergeCell ref="D48:E48"/>
    <mergeCell ref="D49:E49"/>
    <mergeCell ref="D42:E42"/>
    <mergeCell ref="D43:E43"/>
    <mergeCell ref="F46:G46"/>
    <mergeCell ref="F47:G47"/>
    <mergeCell ref="A53:B53"/>
    <mergeCell ref="H53:J53"/>
    <mergeCell ref="F53:G53"/>
    <mergeCell ref="D46:E46"/>
    <mergeCell ref="D34:E34"/>
    <mergeCell ref="F31:G31"/>
    <mergeCell ref="H26:J26"/>
    <mergeCell ref="D27:F27"/>
    <mergeCell ref="G27:J27"/>
    <mergeCell ref="G28:J28"/>
    <mergeCell ref="D28:F28"/>
    <mergeCell ref="H29:J29"/>
    <mergeCell ref="B29:G29"/>
    <mergeCell ref="F26:G26"/>
    <mergeCell ref="H25:J25"/>
    <mergeCell ref="D25:E25"/>
    <mergeCell ref="F25:G25"/>
    <mergeCell ref="B22:C22"/>
    <mergeCell ref="F22:G22"/>
    <mergeCell ref="D22:E22"/>
    <mergeCell ref="H22:J22"/>
    <mergeCell ref="A20:A22"/>
    <mergeCell ref="D23:G23"/>
    <mergeCell ref="H23:J23"/>
    <mergeCell ref="H24:J24"/>
    <mergeCell ref="B24:G24"/>
    <mergeCell ref="D20:F20"/>
    <mergeCell ref="G20:J20"/>
    <mergeCell ref="D21:F21"/>
    <mergeCell ref="G21:J21"/>
    <mergeCell ref="C20:C21"/>
    <mergeCell ref="B20:B21"/>
    <mergeCell ref="A18:A19"/>
    <mergeCell ref="C18:C19"/>
    <mergeCell ref="D18:F18"/>
    <mergeCell ref="D6:J6"/>
    <mergeCell ref="G10:J10"/>
    <mergeCell ref="G7:J7"/>
    <mergeCell ref="D12:E12"/>
    <mergeCell ref="F12:G12"/>
    <mergeCell ref="D11:E11"/>
    <mergeCell ref="F11:G11"/>
    <mergeCell ref="H14:J14"/>
    <mergeCell ref="F14:G14"/>
    <mergeCell ref="D14:E14"/>
    <mergeCell ref="H16:J16"/>
    <mergeCell ref="H15:J15"/>
    <mergeCell ref="H17:J17"/>
    <mergeCell ref="D16:E16"/>
    <mergeCell ref="F16:G16"/>
    <mergeCell ref="F17:G17"/>
    <mergeCell ref="B17:C17"/>
    <mergeCell ref="D17:E17"/>
    <mergeCell ref="F13:G13"/>
    <mergeCell ref="D13:E13"/>
    <mergeCell ref="C1:F2"/>
    <mergeCell ref="D57:J61"/>
    <mergeCell ref="C12:C13"/>
    <mergeCell ref="C15:C16"/>
    <mergeCell ref="A59:C62"/>
    <mergeCell ref="A55:G55"/>
    <mergeCell ref="E3:F3"/>
    <mergeCell ref="C3:D3"/>
    <mergeCell ref="A7:A11"/>
    <mergeCell ref="B11:C11"/>
    <mergeCell ref="B12:B13"/>
    <mergeCell ref="H8:J8"/>
    <mergeCell ref="H9:J9"/>
    <mergeCell ref="D9:E9"/>
    <mergeCell ref="F9:G9"/>
    <mergeCell ref="C7:C9"/>
    <mergeCell ref="B7:B9"/>
    <mergeCell ref="D10:F10"/>
    <mergeCell ref="D8:E8"/>
    <mergeCell ref="F8:G8"/>
    <mergeCell ref="D7:F7"/>
    <mergeCell ref="H13:J13"/>
    <mergeCell ref="H12:J12"/>
    <mergeCell ref="H11:J11"/>
  </mergeCells>
  <pageMargins left="0.24" right="0" top="0" bottom="0" header="0.16" footer="0.17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topLeftCell="C1" workbookViewId="0">
      <selection activeCell="O20" sqref="O20"/>
    </sheetView>
  </sheetViews>
  <sheetFormatPr defaultRowHeight="15" x14ac:dyDescent="0.25"/>
  <cols>
    <col min="1" max="1" width="7.7109375" customWidth="1"/>
    <col min="2" max="2" width="26.42578125" customWidth="1"/>
    <col min="3" max="4" width="13.5703125" customWidth="1"/>
    <col min="5" max="5" width="14.5703125" customWidth="1"/>
    <col min="6" max="6" width="21.140625" customWidth="1"/>
    <col min="7" max="7" width="17.28515625" customWidth="1"/>
    <col min="8" max="8" width="17.140625" customWidth="1"/>
    <col min="9" max="10" width="14.42578125" customWidth="1"/>
    <col min="11" max="11" width="16.42578125" customWidth="1"/>
    <col min="12" max="12" width="18.7109375" customWidth="1"/>
  </cols>
  <sheetData>
    <row r="2" spans="1:12" s="21" customFormat="1" ht="15.75" thickBot="1" x14ac:dyDescent="0.3">
      <c r="C2" s="21" t="s">
        <v>104</v>
      </c>
      <c r="D2" s="21" t="s">
        <v>105</v>
      </c>
      <c r="E2" s="21" t="s">
        <v>100</v>
      </c>
      <c r="F2" s="21" t="s">
        <v>101</v>
      </c>
      <c r="G2" s="370" t="s">
        <v>102</v>
      </c>
      <c r="H2" s="370"/>
      <c r="I2" s="370"/>
      <c r="J2" s="370"/>
      <c r="K2" s="370"/>
      <c r="L2" s="21" t="s">
        <v>103</v>
      </c>
    </row>
    <row r="3" spans="1:12" s="21" customFormat="1" x14ac:dyDescent="0.25">
      <c r="A3" s="28"/>
      <c r="B3" s="29"/>
      <c r="C3" s="33"/>
      <c r="D3" s="33"/>
      <c r="E3" s="29"/>
      <c r="F3" s="33"/>
      <c r="G3" s="360" t="s">
        <v>106</v>
      </c>
      <c r="H3" s="360"/>
      <c r="I3" s="360"/>
      <c r="J3" s="360"/>
      <c r="K3" s="360"/>
      <c r="L3" s="30"/>
    </row>
    <row r="4" spans="1:12" s="21" customFormat="1" x14ac:dyDescent="0.25">
      <c r="A4" s="368" t="s">
        <v>99</v>
      </c>
      <c r="B4" s="371" t="s">
        <v>5</v>
      </c>
      <c r="C4" s="24"/>
      <c r="D4" s="24"/>
      <c r="E4" s="372">
        <f>SUM(G6:K6)</f>
        <v>0</v>
      </c>
      <c r="F4" s="24"/>
      <c r="G4" s="22">
        <v>50</v>
      </c>
      <c r="H4" s="22">
        <v>45</v>
      </c>
      <c r="I4" s="372">
        <v>40</v>
      </c>
      <c r="J4" s="372"/>
      <c r="K4" s="372"/>
      <c r="L4" s="367">
        <f>SUM(G7:K7)</f>
        <v>0</v>
      </c>
    </row>
    <row r="5" spans="1:12" x14ac:dyDescent="0.25">
      <c r="A5" s="368"/>
      <c r="B5" s="371"/>
      <c r="C5" s="25"/>
      <c r="D5" s="25"/>
      <c r="E5" s="372"/>
      <c r="F5" s="25"/>
      <c r="G5" s="26" t="s">
        <v>107</v>
      </c>
      <c r="H5" s="26" t="s">
        <v>108</v>
      </c>
      <c r="I5" s="348" t="s">
        <v>109</v>
      </c>
      <c r="J5" s="348"/>
      <c r="K5" s="348"/>
      <c r="L5" s="367"/>
    </row>
    <row r="6" spans="1:12" x14ac:dyDescent="0.25">
      <c r="A6" s="368"/>
      <c r="B6" s="371"/>
      <c r="C6" s="25"/>
      <c r="D6" s="25"/>
      <c r="E6" s="372"/>
      <c r="F6" s="25"/>
      <c r="G6" s="26">
        <f>SUM(Borang!D9)</f>
        <v>0</v>
      </c>
      <c r="H6" s="26">
        <f>SUM(Borang!F9)</f>
        <v>0</v>
      </c>
      <c r="I6" s="348">
        <f>SUM(Borang!H9)</f>
        <v>0</v>
      </c>
      <c r="J6" s="348"/>
      <c r="K6" s="348"/>
      <c r="L6" s="367"/>
    </row>
    <row r="7" spans="1:12" x14ac:dyDescent="0.25">
      <c r="A7" s="368"/>
      <c r="B7" s="371"/>
      <c r="C7" s="25"/>
      <c r="D7" s="25"/>
      <c r="E7" s="372"/>
      <c r="F7" s="27" t="s">
        <v>112</v>
      </c>
      <c r="G7" s="26">
        <f>SUM(G4*G6)</f>
        <v>0</v>
      </c>
      <c r="H7" s="26">
        <f t="shared" ref="H7:I7" si="0">SUM(H4*H6)</f>
        <v>0</v>
      </c>
      <c r="I7" s="348">
        <f t="shared" si="0"/>
        <v>0</v>
      </c>
      <c r="J7" s="348"/>
      <c r="K7" s="348"/>
      <c r="L7" s="367"/>
    </row>
    <row r="8" spans="1:12" x14ac:dyDescent="0.25">
      <c r="A8" s="368"/>
      <c r="B8" s="26" t="s">
        <v>110</v>
      </c>
      <c r="C8" s="26">
        <v>25</v>
      </c>
      <c r="D8" s="26" t="s">
        <v>111</v>
      </c>
      <c r="E8" s="22">
        <f>SUM(Borang!G10)</f>
        <v>0</v>
      </c>
      <c r="F8" s="27" t="s">
        <v>113</v>
      </c>
      <c r="G8" s="26">
        <f>SUM(C8*E8)</f>
        <v>0</v>
      </c>
      <c r="H8" s="26"/>
      <c r="I8" s="344"/>
      <c r="J8" s="345"/>
      <c r="K8" s="346"/>
      <c r="L8" s="31">
        <f>SUM(G8)</f>
        <v>0</v>
      </c>
    </row>
    <row r="9" spans="1:12" x14ac:dyDescent="0.25">
      <c r="A9" s="36"/>
      <c r="B9" s="369" t="s">
        <v>114</v>
      </c>
      <c r="C9" s="369"/>
      <c r="D9" s="369"/>
      <c r="E9" s="37">
        <f>SUM(E4:E8)</f>
        <v>0</v>
      </c>
      <c r="F9" s="38"/>
      <c r="G9" s="369" t="s">
        <v>115</v>
      </c>
      <c r="H9" s="369"/>
      <c r="I9" s="369"/>
      <c r="J9" s="369"/>
      <c r="K9" s="369"/>
      <c r="L9" s="39">
        <f>SUM(L4:L8)</f>
        <v>0</v>
      </c>
    </row>
    <row r="10" spans="1:12" x14ac:dyDescent="0.25">
      <c r="A10" s="350" t="s">
        <v>116</v>
      </c>
      <c r="B10" s="350" t="s">
        <v>117</v>
      </c>
      <c r="C10" s="25"/>
      <c r="D10" s="25"/>
      <c r="E10" s="25"/>
      <c r="F10" s="348">
        <f>SUM(G13:K13)</f>
        <v>0</v>
      </c>
      <c r="G10" s="348" t="s">
        <v>118</v>
      </c>
      <c r="H10" s="348"/>
      <c r="I10" s="348"/>
      <c r="J10" s="348"/>
      <c r="K10" s="348"/>
      <c r="L10" s="348">
        <f>SUM(G19:K19)</f>
        <v>0</v>
      </c>
    </row>
    <row r="11" spans="1:12" x14ac:dyDescent="0.25">
      <c r="A11" s="353"/>
      <c r="B11" s="353"/>
      <c r="C11" s="25"/>
      <c r="D11" s="25"/>
      <c r="E11" s="25"/>
      <c r="F11" s="348"/>
      <c r="G11" s="40">
        <v>50</v>
      </c>
      <c r="H11" s="40">
        <v>45</v>
      </c>
      <c r="I11" s="348">
        <v>30</v>
      </c>
      <c r="J11" s="348"/>
      <c r="K11" s="348"/>
      <c r="L11" s="348"/>
    </row>
    <row r="12" spans="1:12" x14ac:dyDescent="0.25">
      <c r="A12" s="353"/>
      <c r="B12" s="353"/>
      <c r="C12" s="25"/>
      <c r="D12" s="25"/>
      <c r="E12" s="25"/>
      <c r="F12" s="348"/>
      <c r="G12" s="41">
        <v>100</v>
      </c>
      <c r="H12" s="41">
        <v>75</v>
      </c>
      <c r="I12" s="365">
        <v>50</v>
      </c>
      <c r="J12" s="365"/>
      <c r="K12" s="365"/>
      <c r="L12" s="348"/>
    </row>
    <row r="13" spans="1:12" x14ac:dyDescent="0.25">
      <c r="A13" s="353"/>
      <c r="B13" s="353"/>
      <c r="C13" s="25"/>
      <c r="D13" s="25"/>
      <c r="E13" s="25"/>
      <c r="F13" s="348"/>
      <c r="G13" s="26">
        <f>SUM(Borang!D13)</f>
        <v>0</v>
      </c>
      <c r="H13" s="26">
        <f>SUM(Borang!F13)</f>
        <v>0</v>
      </c>
      <c r="I13" s="348">
        <f>SUM(Borang!H13)</f>
        <v>0</v>
      </c>
      <c r="J13" s="348"/>
      <c r="K13" s="348"/>
      <c r="L13" s="348"/>
    </row>
    <row r="14" spans="1:12" x14ac:dyDescent="0.25">
      <c r="A14" s="353"/>
      <c r="B14" s="353"/>
      <c r="C14" s="25"/>
      <c r="D14" s="25"/>
      <c r="E14" s="25"/>
      <c r="F14" s="26" t="s">
        <v>121</v>
      </c>
      <c r="G14" s="26">
        <f>SUM(G11/G12)</f>
        <v>0.5</v>
      </c>
      <c r="H14" s="26">
        <f>SUM(H11/H12)</f>
        <v>0.6</v>
      </c>
      <c r="I14" s="348">
        <f>SUM(I11/I12)</f>
        <v>0.6</v>
      </c>
      <c r="J14" s="348"/>
      <c r="K14" s="348"/>
      <c r="L14" s="348"/>
    </row>
    <row r="15" spans="1:12" x14ac:dyDescent="0.25">
      <c r="A15" s="353"/>
      <c r="B15" s="353"/>
      <c r="C15" s="25"/>
      <c r="D15" s="25"/>
      <c r="E15" s="25"/>
      <c r="F15" s="366" t="s">
        <v>122</v>
      </c>
      <c r="G15" s="26">
        <f>SUM(G13)</f>
        <v>0</v>
      </c>
      <c r="H15" s="25"/>
      <c r="I15" s="47"/>
      <c r="J15" s="47"/>
      <c r="K15" s="47"/>
      <c r="L15" s="348"/>
    </row>
    <row r="16" spans="1:12" x14ac:dyDescent="0.25">
      <c r="A16" s="353"/>
      <c r="B16" s="353"/>
      <c r="C16" s="25"/>
      <c r="D16" s="25"/>
      <c r="E16" s="25"/>
      <c r="F16" s="366"/>
      <c r="G16" s="26" t="b">
        <f>MIN(0=G15)=MAX(101=G15)</f>
        <v>0</v>
      </c>
      <c r="H16" s="25"/>
      <c r="I16" s="47"/>
      <c r="J16" s="47"/>
      <c r="K16" s="47"/>
      <c r="L16" s="348"/>
    </row>
    <row r="17" spans="1:12" x14ac:dyDescent="0.25">
      <c r="A17" s="353"/>
      <c r="B17" s="353"/>
      <c r="C17" s="25"/>
      <c r="D17" s="25"/>
      <c r="E17" s="25"/>
      <c r="F17" s="366"/>
      <c r="G17" s="26">
        <f>SUM(G16+IF(TRUE*G15,0))</f>
        <v>0</v>
      </c>
      <c r="H17" s="25"/>
      <c r="I17" s="25"/>
      <c r="J17" s="25"/>
      <c r="K17" s="25"/>
      <c r="L17" s="348"/>
    </row>
    <row r="18" spans="1:12" x14ac:dyDescent="0.25">
      <c r="A18" s="353"/>
      <c r="B18" s="353"/>
      <c r="C18" s="25"/>
      <c r="D18" s="25"/>
      <c r="E18" s="25"/>
      <c r="F18" s="26" t="s">
        <v>123</v>
      </c>
      <c r="G18" s="26">
        <f>SUM(G11*G17)</f>
        <v>0</v>
      </c>
      <c r="H18" s="25"/>
      <c r="I18" s="25"/>
      <c r="J18" s="25"/>
      <c r="K18" s="25"/>
      <c r="L18" s="348"/>
    </row>
    <row r="19" spans="1:12" x14ac:dyDescent="0.25">
      <c r="A19" s="354"/>
      <c r="B19" s="354"/>
      <c r="C19" s="25"/>
      <c r="D19" s="25"/>
      <c r="E19" s="25"/>
      <c r="F19" s="26" t="s">
        <v>124</v>
      </c>
      <c r="G19" s="26">
        <f>SUM(G18*1)</f>
        <v>0</v>
      </c>
      <c r="H19" s="26">
        <f>SUM(H14*H13)</f>
        <v>0</v>
      </c>
      <c r="I19" s="348">
        <f>SUM(I14*I13)</f>
        <v>0</v>
      </c>
      <c r="J19" s="348"/>
      <c r="K19" s="348"/>
      <c r="L19" s="348"/>
    </row>
    <row r="20" spans="1:12" x14ac:dyDescent="0.25">
      <c r="A20" s="350" t="s">
        <v>125</v>
      </c>
      <c r="B20" s="350" t="s">
        <v>18</v>
      </c>
      <c r="C20" s="25"/>
      <c r="D20" s="25"/>
      <c r="E20" s="25"/>
      <c r="F20" s="348">
        <f>SUM(G23:K23)</f>
        <v>0</v>
      </c>
      <c r="G20" s="348" t="s">
        <v>118</v>
      </c>
      <c r="H20" s="348"/>
      <c r="I20" s="348"/>
      <c r="J20" s="348"/>
      <c r="K20" s="348"/>
      <c r="L20" s="348">
        <f>SUM(G29:K29)</f>
        <v>0</v>
      </c>
    </row>
    <row r="21" spans="1:12" x14ac:dyDescent="0.25">
      <c r="A21" s="353"/>
      <c r="B21" s="353"/>
      <c r="C21" s="25"/>
      <c r="D21" s="25"/>
      <c r="E21" s="25"/>
      <c r="F21" s="348"/>
      <c r="G21" s="40">
        <v>50</v>
      </c>
      <c r="H21" s="40">
        <v>30</v>
      </c>
      <c r="I21" s="348">
        <v>25</v>
      </c>
      <c r="J21" s="348"/>
      <c r="K21" s="348"/>
      <c r="L21" s="348"/>
    </row>
    <row r="22" spans="1:12" x14ac:dyDescent="0.25">
      <c r="A22" s="353"/>
      <c r="B22" s="353"/>
      <c r="C22" s="25"/>
      <c r="D22" s="25"/>
      <c r="E22" s="25"/>
      <c r="F22" s="348"/>
      <c r="G22" s="41">
        <v>100</v>
      </c>
      <c r="H22" s="41">
        <v>75</v>
      </c>
      <c r="I22" s="365">
        <v>50</v>
      </c>
      <c r="J22" s="365"/>
      <c r="K22" s="365"/>
      <c r="L22" s="348"/>
    </row>
    <row r="23" spans="1:12" x14ac:dyDescent="0.25">
      <c r="A23" s="353"/>
      <c r="B23" s="353"/>
      <c r="C23" s="25"/>
      <c r="D23" s="25"/>
      <c r="E23" s="25"/>
      <c r="F23" s="348"/>
      <c r="G23" s="26">
        <f>SUM(Borang!D16)</f>
        <v>0</v>
      </c>
      <c r="H23" s="26">
        <f>SUM(Borang!F16)</f>
        <v>0</v>
      </c>
      <c r="I23" s="348">
        <f>SUM(Borang!H16)</f>
        <v>0</v>
      </c>
      <c r="J23" s="348"/>
      <c r="K23" s="348"/>
      <c r="L23" s="348"/>
    </row>
    <row r="24" spans="1:12" x14ac:dyDescent="0.25">
      <c r="A24" s="353"/>
      <c r="B24" s="353"/>
      <c r="C24" s="25"/>
      <c r="D24" s="25"/>
      <c r="E24" s="25"/>
      <c r="F24" s="26" t="s">
        <v>121</v>
      </c>
      <c r="G24" s="26">
        <f>SUM(G21/G22)</f>
        <v>0.5</v>
      </c>
      <c r="H24" s="26">
        <f>SUM(H21/H22)</f>
        <v>0.4</v>
      </c>
      <c r="I24" s="348">
        <f>SUM(I21/I22)</f>
        <v>0.5</v>
      </c>
      <c r="J24" s="348"/>
      <c r="K24" s="348"/>
      <c r="L24" s="348"/>
    </row>
    <row r="25" spans="1:12" x14ac:dyDescent="0.25">
      <c r="A25" s="353"/>
      <c r="B25" s="353"/>
      <c r="C25" s="25"/>
      <c r="D25" s="25"/>
      <c r="E25" s="25"/>
      <c r="F25" s="366" t="s">
        <v>122</v>
      </c>
      <c r="G25" s="26">
        <f>SUM(G23)</f>
        <v>0</v>
      </c>
      <c r="H25" s="25"/>
      <c r="I25" s="47"/>
      <c r="J25" s="47"/>
      <c r="K25" s="47"/>
      <c r="L25" s="348"/>
    </row>
    <row r="26" spans="1:12" x14ac:dyDescent="0.25">
      <c r="A26" s="353"/>
      <c r="B26" s="353"/>
      <c r="C26" s="25"/>
      <c r="D26" s="25"/>
      <c r="E26" s="25"/>
      <c r="F26" s="366"/>
      <c r="G26" s="26" t="b">
        <f>MIN(0=G25)=MAX(101=G25)</f>
        <v>0</v>
      </c>
      <c r="H26" s="25"/>
      <c r="I26" s="47"/>
      <c r="J26" s="47"/>
      <c r="K26" s="47"/>
      <c r="L26" s="348"/>
    </row>
    <row r="27" spans="1:12" x14ac:dyDescent="0.25">
      <c r="A27" s="353"/>
      <c r="B27" s="353"/>
      <c r="C27" s="25"/>
      <c r="D27" s="25"/>
      <c r="E27" s="25"/>
      <c r="F27" s="366"/>
      <c r="G27" s="26">
        <f>SUM(G26+IF(TRUE*G25,0))</f>
        <v>0</v>
      </c>
      <c r="H27" s="25"/>
      <c r="I27" s="25"/>
      <c r="J27" s="25"/>
      <c r="K27" s="25"/>
      <c r="L27" s="348"/>
    </row>
    <row r="28" spans="1:12" x14ac:dyDescent="0.25">
      <c r="A28" s="353"/>
      <c r="B28" s="353"/>
      <c r="C28" s="25"/>
      <c r="D28" s="25"/>
      <c r="E28" s="25"/>
      <c r="F28" s="26" t="s">
        <v>123</v>
      </c>
      <c r="G28" s="26">
        <f>SUM(G21*G27)</f>
        <v>0</v>
      </c>
      <c r="H28" s="25"/>
      <c r="I28" s="25"/>
      <c r="J28" s="25"/>
      <c r="K28" s="25"/>
      <c r="L28" s="348"/>
    </row>
    <row r="29" spans="1:12" ht="15.75" thickBot="1" x14ac:dyDescent="0.3">
      <c r="A29" s="353"/>
      <c r="B29" s="353"/>
      <c r="C29" s="42"/>
      <c r="D29" s="42"/>
      <c r="E29" s="42"/>
      <c r="F29" s="38" t="s">
        <v>124</v>
      </c>
      <c r="G29" s="38">
        <f>SUM(G28*1)</f>
        <v>0</v>
      </c>
      <c r="H29" s="38">
        <f>SUM(H24*H23)</f>
        <v>0</v>
      </c>
      <c r="I29" s="350">
        <f>SUM(I24*I23)</f>
        <v>0</v>
      </c>
      <c r="J29" s="350"/>
      <c r="K29" s="350"/>
      <c r="L29" s="350"/>
    </row>
    <row r="30" spans="1:12" ht="15" customHeight="1" x14ac:dyDescent="0.25">
      <c r="A30" s="358" t="s">
        <v>126</v>
      </c>
      <c r="B30" s="361" t="s">
        <v>19</v>
      </c>
      <c r="C30" s="363">
        <v>50</v>
      </c>
      <c r="D30" s="363" t="s">
        <v>127</v>
      </c>
      <c r="E30" s="363">
        <f>SUM(Borang!G18)</f>
        <v>0</v>
      </c>
      <c r="F30" s="43"/>
      <c r="G30" s="43"/>
      <c r="H30" s="43"/>
      <c r="I30" s="43"/>
      <c r="J30" s="43"/>
      <c r="K30" s="43"/>
      <c r="L30" s="351">
        <f>SUM(E30*C30)</f>
        <v>0</v>
      </c>
    </row>
    <row r="31" spans="1:12" ht="29.25" customHeight="1" thickBot="1" x14ac:dyDescent="0.3">
      <c r="A31" s="359"/>
      <c r="B31" s="362"/>
      <c r="C31" s="364"/>
      <c r="D31" s="364"/>
      <c r="E31" s="364"/>
      <c r="F31" s="23"/>
      <c r="G31" s="23"/>
      <c r="H31" s="23"/>
      <c r="I31" s="23"/>
      <c r="J31" s="23"/>
      <c r="K31" s="23"/>
      <c r="L31" s="352"/>
    </row>
    <row r="32" spans="1:12" x14ac:dyDescent="0.25">
      <c r="A32" s="355" t="s">
        <v>128</v>
      </c>
      <c r="B32" s="347" t="s">
        <v>22</v>
      </c>
      <c r="C32" s="44"/>
      <c r="D32" s="44"/>
      <c r="E32" s="347">
        <f>SUM(G35:K35)</f>
        <v>0</v>
      </c>
      <c r="F32" s="44"/>
      <c r="G32" s="360" t="s">
        <v>129</v>
      </c>
      <c r="H32" s="360"/>
      <c r="I32" s="360"/>
      <c r="J32" s="360"/>
      <c r="K32" s="360"/>
      <c r="L32" s="341">
        <f>SUM(G36:K36)</f>
        <v>0</v>
      </c>
    </row>
    <row r="33" spans="1:12" x14ac:dyDescent="0.25">
      <c r="A33" s="356"/>
      <c r="B33" s="348"/>
      <c r="C33" s="25"/>
      <c r="D33" s="25"/>
      <c r="E33" s="348"/>
      <c r="F33" s="25"/>
      <c r="G33" s="348">
        <v>500</v>
      </c>
      <c r="H33" s="348"/>
      <c r="I33" s="348">
        <v>800</v>
      </c>
      <c r="J33" s="348"/>
      <c r="K33" s="348"/>
      <c r="L33" s="342"/>
    </row>
    <row r="34" spans="1:12" x14ac:dyDescent="0.25">
      <c r="A34" s="356"/>
      <c r="B34" s="348"/>
      <c r="C34" s="25"/>
      <c r="D34" s="25"/>
      <c r="E34" s="348"/>
      <c r="F34" s="25"/>
      <c r="G34" s="348" t="s">
        <v>130</v>
      </c>
      <c r="H34" s="348"/>
      <c r="I34" s="348" t="s">
        <v>131</v>
      </c>
      <c r="J34" s="348"/>
      <c r="K34" s="348"/>
      <c r="L34" s="342"/>
    </row>
    <row r="35" spans="1:12" x14ac:dyDescent="0.25">
      <c r="A35" s="356"/>
      <c r="B35" s="348"/>
      <c r="C35" s="25"/>
      <c r="D35" s="25"/>
      <c r="E35" s="348"/>
      <c r="F35" s="25"/>
      <c r="G35" s="348">
        <f>SUM(Borang!D21)</f>
        <v>0</v>
      </c>
      <c r="H35" s="348"/>
      <c r="I35" s="348">
        <f>SUM(Borang!G21)</f>
        <v>0</v>
      </c>
      <c r="J35" s="348"/>
      <c r="K35" s="348"/>
      <c r="L35" s="342"/>
    </row>
    <row r="36" spans="1:12" ht="15.75" thickBot="1" x14ac:dyDescent="0.3">
      <c r="A36" s="357"/>
      <c r="B36" s="349"/>
      <c r="C36" s="45"/>
      <c r="D36" s="45"/>
      <c r="E36" s="349"/>
      <c r="F36" s="46" t="s">
        <v>112</v>
      </c>
      <c r="G36" s="349">
        <f>SUM(G33*G35)</f>
        <v>0</v>
      </c>
      <c r="H36" s="349"/>
      <c r="I36" s="349">
        <f>SUM(I33*I35)</f>
        <v>0</v>
      </c>
      <c r="J36" s="349"/>
      <c r="K36" s="349"/>
      <c r="L36" s="343"/>
    </row>
    <row r="37" spans="1:12" ht="15.75" thickBot="1" x14ac:dyDescent="0.3">
      <c r="A37" s="48" t="s">
        <v>133</v>
      </c>
      <c r="B37" s="49" t="s">
        <v>26</v>
      </c>
      <c r="C37" s="49">
        <v>1000</v>
      </c>
      <c r="D37" s="49" t="s">
        <v>134</v>
      </c>
      <c r="E37" s="49">
        <f>SUM(Borang!H23)</f>
        <v>0</v>
      </c>
      <c r="F37" s="43"/>
      <c r="G37" s="50" t="b">
        <f>MIN(0=E37)=MAX(2=E37)</f>
        <v>0</v>
      </c>
      <c r="H37" s="50">
        <f>SUM(G37+IF(TRUE*E37,0))</f>
        <v>0</v>
      </c>
      <c r="I37" s="43"/>
      <c r="J37" s="43"/>
      <c r="K37" s="43"/>
      <c r="L37" s="51">
        <f>SUM(C37*H37)</f>
        <v>0</v>
      </c>
    </row>
    <row r="38" spans="1:12" x14ac:dyDescent="0.25">
      <c r="A38" s="355" t="s">
        <v>135</v>
      </c>
      <c r="B38" s="347" t="s">
        <v>136</v>
      </c>
      <c r="C38" s="44"/>
      <c r="D38" s="44"/>
      <c r="E38" s="44"/>
      <c r="F38" s="44"/>
      <c r="G38" s="347" t="s">
        <v>137</v>
      </c>
      <c r="H38" s="347"/>
      <c r="I38" s="347"/>
      <c r="J38" s="347"/>
      <c r="K38" s="347"/>
      <c r="L38" s="341">
        <f>SUM(G44:K44)</f>
        <v>0</v>
      </c>
    </row>
    <row r="39" spans="1:12" x14ac:dyDescent="0.25">
      <c r="A39" s="356"/>
      <c r="B39" s="348"/>
      <c r="C39" s="25"/>
      <c r="D39" s="25"/>
      <c r="E39" s="25"/>
      <c r="F39" s="25"/>
      <c r="G39" s="26">
        <v>2000</v>
      </c>
      <c r="H39" s="26">
        <v>500</v>
      </c>
      <c r="I39" s="26">
        <v>500</v>
      </c>
      <c r="J39" s="26">
        <v>500</v>
      </c>
      <c r="K39" s="26">
        <v>500</v>
      </c>
      <c r="L39" s="342"/>
    </row>
    <row r="40" spans="1:12" x14ac:dyDescent="0.25">
      <c r="A40" s="356"/>
      <c r="B40" s="348"/>
      <c r="C40" s="25"/>
      <c r="D40" s="25"/>
      <c r="E40" s="25"/>
      <c r="F40" s="25"/>
      <c r="G40" s="26" t="s">
        <v>138</v>
      </c>
      <c r="H40" s="26" t="s">
        <v>139</v>
      </c>
      <c r="I40" s="26" t="s">
        <v>140</v>
      </c>
      <c r="J40" s="26" t="s">
        <v>141</v>
      </c>
      <c r="K40" s="26" t="s">
        <v>142</v>
      </c>
      <c r="L40" s="342"/>
    </row>
    <row r="41" spans="1:12" x14ac:dyDescent="0.25">
      <c r="A41" s="356"/>
      <c r="B41" s="348"/>
      <c r="C41" s="25"/>
      <c r="D41" s="25"/>
      <c r="E41" s="25"/>
      <c r="F41" s="27"/>
      <c r="G41" s="26">
        <f>SUM(Borang!D26)</f>
        <v>0</v>
      </c>
      <c r="H41" s="26">
        <f>SUM(Borang!F26)</f>
        <v>0</v>
      </c>
      <c r="I41" s="26">
        <f>SUM(Borang!H26)</f>
        <v>0</v>
      </c>
      <c r="J41" s="26">
        <f>SUM(Borang!D28)</f>
        <v>0</v>
      </c>
      <c r="K41" s="26">
        <f>SUM(Borang!G28)</f>
        <v>0</v>
      </c>
      <c r="L41" s="342"/>
    </row>
    <row r="42" spans="1:12" x14ac:dyDescent="0.25">
      <c r="A42" s="356"/>
      <c r="B42" s="348"/>
      <c r="C42" s="25"/>
      <c r="D42" s="25"/>
      <c r="E42" s="25"/>
      <c r="F42" s="27"/>
      <c r="G42" s="26" t="b">
        <f>MIN(0=G41)=MAX(2=G41)</f>
        <v>0</v>
      </c>
      <c r="H42" s="26" t="b">
        <f t="shared" ref="H42:K42" si="1">MIN(0=H41)=MAX(2=H41)</f>
        <v>0</v>
      </c>
      <c r="I42" s="26" t="b">
        <f t="shared" si="1"/>
        <v>0</v>
      </c>
      <c r="J42" s="26" t="b">
        <f t="shared" si="1"/>
        <v>0</v>
      </c>
      <c r="K42" s="26" t="b">
        <f t="shared" si="1"/>
        <v>0</v>
      </c>
      <c r="L42" s="342"/>
    </row>
    <row r="43" spans="1:12" x14ac:dyDescent="0.25">
      <c r="A43" s="356"/>
      <c r="B43" s="348"/>
      <c r="C43" s="25"/>
      <c r="D43" s="25"/>
      <c r="E43" s="25"/>
      <c r="F43" s="27"/>
      <c r="G43" s="26">
        <f>SUM(G42+IF(TRUE*G41,0))</f>
        <v>0</v>
      </c>
      <c r="H43" s="26">
        <f t="shared" ref="H43:K43" si="2">SUM(H42+IF(TRUE*H41,0))</f>
        <v>0</v>
      </c>
      <c r="I43" s="26">
        <f t="shared" si="2"/>
        <v>0</v>
      </c>
      <c r="J43" s="26">
        <f t="shared" si="2"/>
        <v>0</v>
      </c>
      <c r="K43" s="26">
        <f t="shared" si="2"/>
        <v>0</v>
      </c>
      <c r="L43" s="342"/>
    </row>
    <row r="44" spans="1:12" ht="15.75" thickBot="1" x14ac:dyDescent="0.3">
      <c r="A44" s="357"/>
      <c r="B44" s="349"/>
      <c r="C44" s="45"/>
      <c r="D44" s="45"/>
      <c r="E44" s="45"/>
      <c r="F44" s="46" t="s">
        <v>143</v>
      </c>
      <c r="G44" s="32">
        <f>SUM(G39*G43)</f>
        <v>0</v>
      </c>
      <c r="H44" s="32">
        <f t="shared" ref="H44:K44" si="3">SUM(H39*H43)</f>
        <v>0</v>
      </c>
      <c r="I44" s="32">
        <f t="shared" si="3"/>
        <v>0</v>
      </c>
      <c r="J44" s="32">
        <f t="shared" si="3"/>
        <v>0</v>
      </c>
      <c r="K44" s="32">
        <f t="shared" si="3"/>
        <v>0</v>
      </c>
      <c r="L44" s="343"/>
    </row>
    <row r="50" spans="1:10" ht="15.75" thickBot="1" x14ac:dyDescent="0.3"/>
    <row r="51" spans="1:10" x14ac:dyDescent="0.25">
      <c r="A51" s="336" t="s">
        <v>71</v>
      </c>
      <c r="B51" s="189" t="s">
        <v>33</v>
      </c>
      <c r="C51" s="189"/>
      <c r="D51" s="189" t="s">
        <v>41</v>
      </c>
      <c r="E51" s="189"/>
      <c r="F51" s="189" t="s">
        <v>44</v>
      </c>
      <c r="G51" s="189"/>
      <c r="H51" s="54" t="s">
        <v>104</v>
      </c>
      <c r="I51" s="54" t="s">
        <v>17</v>
      </c>
      <c r="J51" s="54" t="s">
        <v>115</v>
      </c>
    </row>
    <row r="52" spans="1:10" x14ac:dyDescent="0.25">
      <c r="A52" s="337"/>
      <c r="B52" s="9" t="s">
        <v>34</v>
      </c>
      <c r="C52" s="15" t="s">
        <v>37</v>
      </c>
      <c r="D52" s="139" t="s">
        <v>42</v>
      </c>
      <c r="E52" s="139"/>
      <c r="F52" s="339">
        <f>SUM(Borang!F31)</f>
        <v>0</v>
      </c>
      <c r="G52" s="339"/>
      <c r="H52" s="53">
        <v>2</v>
      </c>
      <c r="I52" s="53">
        <f>SUM(F52*H52)</f>
        <v>0</v>
      </c>
      <c r="J52" s="333">
        <f>SUM(I52:I55)</f>
        <v>0</v>
      </c>
    </row>
    <row r="53" spans="1:10" x14ac:dyDescent="0.25">
      <c r="A53" s="337"/>
      <c r="B53" s="9" t="s">
        <v>35</v>
      </c>
      <c r="C53" s="15" t="s">
        <v>38</v>
      </c>
      <c r="D53" s="139" t="s">
        <v>42</v>
      </c>
      <c r="E53" s="139"/>
      <c r="F53" s="339">
        <f>SUM(Borang!F32)</f>
        <v>0</v>
      </c>
      <c r="G53" s="339"/>
      <c r="H53" s="53">
        <v>5</v>
      </c>
      <c r="I53" s="53">
        <f t="shared" ref="I53:I55" si="4">SUM(F53*H53)</f>
        <v>0</v>
      </c>
      <c r="J53" s="334"/>
    </row>
    <row r="54" spans="1:10" x14ac:dyDescent="0.25">
      <c r="A54" s="337"/>
      <c r="B54" s="9" t="s">
        <v>36</v>
      </c>
      <c r="C54" s="15" t="s">
        <v>39</v>
      </c>
      <c r="D54" s="139" t="s">
        <v>43</v>
      </c>
      <c r="E54" s="139"/>
      <c r="F54" s="339">
        <f>SUM(Borang!F33)</f>
        <v>0</v>
      </c>
      <c r="G54" s="339"/>
      <c r="H54" s="53">
        <v>1000</v>
      </c>
      <c r="I54" s="53">
        <f t="shared" si="4"/>
        <v>0</v>
      </c>
      <c r="J54" s="334"/>
    </row>
    <row r="55" spans="1:10" ht="15.75" thickBot="1" x14ac:dyDescent="0.3">
      <c r="A55" s="338"/>
      <c r="B55" s="11" t="s">
        <v>9</v>
      </c>
      <c r="C55" s="16" t="s">
        <v>40</v>
      </c>
      <c r="D55" s="290" t="s">
        <v>42</v>
      </c>
      <c r="E55" s="290"/>
      <c r="F55" s="340">
        <f>SUM(Borang!F34)</f>
        <v>0</v>
      </c>
      <c r="G55" s="340"/>
      <c r="H55" s="55">
        <v>0.5</v>
      </c>
      <c r="I55" s="53">
        <f t="shared" si="4"/>
        <v>0</v>
      </c>
      <c r="J55" s="335"/>
    </row>
  </sheetData>
  <sheetProtection algorithmName="SHA-512" hashValue="/U/4pgcW0vMQDFWahl4A39IdFTwBrISPNuMEg16fBi/Nz3YsiFrykJygToET3PEo4pkrlCm0IEFfqeVLJ7PLlg==" saltValue="5OrzX20zzC4CBJQxzjdpKw==" spinCount="100000" sheet="1" objects="1" scenarios="1"/>
  <dataConsolidate/>
  <mergeCells count="71">
    <mergeCell ref="G2:K2"/>
    <mergeCell ref="I5:K5"/>
    <mergeCell ref="B4:B7"/>
    <mergeCell ref="G3:K3"/>
    <mergeCell ref="I4:K4"/>
    <mergeCell ref="E4:E7"/>
    <mergeCell ref="I6:K6"/>
    <mergeCell ref="I7:K7"/>
    <mergeCell ref="L4:L7"/>
    <mergeCell ref="A4:A8"/>
    <mergeCell ref="B9:D9"/>
    <mergeCell ref="G9:K9"/>
    <mergeCell ref="A10:A19"/>
    <mergeCell ref="I14:K14"/>
    <mergeCell ref="I19:K19"/>
    <mergeCell ref="F15:F17"/>
    <mergeCell ref="G10:K10"/>
    <mergeCell ref="I11:K11"/>
    <mergeCell ref="I12:K12"/>
    <mergeCell ref="A20:A29"/>
    <mergeCell ref="B20:B29"/>
    <mergeCell ref="F20:F23"/>
    <mergeCell ref="G20:K20"/>
    <mergeCell ref="I21:K21"/>
    <mergeCell ref="I22:K22"/>
    <mergeCell ref="I23:K23"/>
    <mergeCell ref="I24:K24"/>
    <mergeCell ref="F25:F27"/>
    <mergeCell ref="A30:A31"/>
    <mergeCell ref="G32:K32"/>
    <mergeCell ref="G33:H33"/>
    <mergeCell ref="I33:K33"/>
    <mergeCell ref="G34:H34"/>
    <mergeCell ref="I34:K34"/>
    <mergeCell ref="B32:B36"/>
    <mergeCell ref="A32:A36"/>
    <mergeCell ref="B30:B31"/>
    <mergeCell ref="C30:C31"/>
    <mergeCell ref="D30:D31"/>
    <mergeCell ref="E30:E31"/>
    <mergeCell ref="A38:A44"/>
    <mergeCell ref="G35:H35"/>
    <mergeCell ref="I35:K35"/>
    <mergeCell ref="G36:H36"/>
    <mergeCell ref="I36:K36"/>
    <mergeCell ref="E32:E36"/>
    <mergeCell ref="L32:L36"/>
    <mergeCell ref="I8:K8"/>
    <mergeCell ref="G38:K38"/>
    <mergeCell ref="L38:L44"/>
    <mergeCell ref="B38:B44"/>
    <mergeCell ref="I29:K29"/>
    <mergeCell ref="L30:L31"/>
    <mergeCell ref="B10:B19"/>
    <mergeCell ref="L10:L19"/>
    <mergeCell ref="L20:L29"/>
    <mergeCell ref="I13:K13"/>
    <mergeCell ref="F10:F13"/>
    <mergeCell ref="J52:J55"/>
    <mergeCell ref="A51:A55"/>
    <mergeCell ref="B51:C51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N18" sqref="N18"/>
    </sheetView>
  </sheetViews>
  <sheetFormatPr defaultRowHeight="15" x14ac:dyDescent="0.25"/>
  <cols>
    <col min="2" max="2" width="25.85546875" customWidth="1"/>
    <col min="3" max="3" width="31.42578125" customWidth="1"/>
  </cols>
  <sheetData>
    <row r="1" spans="1:12" ht="15.75" thickBot="1" x14ac:dyDescent="0.3"/>
    <row r="2" spans="1:12" ht="15.75" thickBot="1" x14ac:dyDescent="0.3">
      <c r="D2" s="189" t="s">
        <v>41</v>
      </c>
      <c r="E2" s="189"/>
      <c r="F2" s="189" t="s">
        <v>65</v>
      </c>
      <c r="G2" s="189"/>
      <c r="H2" s="52" t="s">
        <v>104</v>
      </c>
      <c r="I2" s="52" t="s">
        <v>17</v>
      </c>
      <c r="J2" s="52"/>
    </row>
    <row r="3" spans="1:12" ht="15.75" thickBot="1" x14ac:dyDescent="0.3">
      <c r="A3" s="13" t="s">
        <v>72</v>
      </c>
      <c r="B3" s="8"/>
      <c r="C3" s="8" t="s">
        <v>45</v>
      </c>
      <c r="D3" s="218" t="s">
        <v>43</v>
      </c>
      <c r="E3" s="220"/>
      <c r="F3" s="375">
        <f>SUM(Borang!F35)</f>
        <v>0</v>
      </c>
      <c r="G3" s="376"/>
      <c r="H3" s="56">
        <v>100</v>
      </c>
      <c r="I3" s="56">
        <f>SUM(H3*L3)</f>
        <v>0</v>
      </c>
      <c r="J3" s="56"/>
      <c r="K3" s="26" t="b">
        <f>MIN(0=F3)=MAX(2=F3)</f>
        <v>0</v>
      </c>
      <c r="L3" s="26">
        <f>SUM(K3+IF(TRUE*F3,0))</f>
        <v>0</v>
      </c>
    </row>
    <row r="4" spans="1:12" x14ac:dyDescent="0.25">
      <c r="A4" s="377" t="s">
        <v>73</v>
      </c>
      <c r="B4" s="175" t="s">
        <v>46</v>
      </c>
      <c r="C4" s="176"/>
      <c r="D4" s="189" t="s">
        <v>41</v>
      </c>
      <c r="E4" s="189"/>
      <c r="F4" s="189" t="s">
        <v>65</v>
      </c>
      <c r="G4" s="189"/>
      <c r="H4" s="52" t="s">
        <v>104</v>
      </c>
      <c r="I4" s="52" t="s">
        <v>17</v>
      </c>
      <c r="J4" s="52"/>
    </row>
    <row r="5" spans="1:12" x14ac:dyDescent="0.25">
      <c r="A5" s="378"/>
      <c r="B5" s="9" t="s">
        <v>74</v>
      </c>
      <c r="C5" s="14" t="s">
        <v>47</v>
      </c>
      <c r="D5" s="190" t="s">
        <v>62</v>
      </c>
      <c r="E5" s="192"/>
      <c r="F5" s="373">
        <f>SUM(Borang!F37)</f>
        <v>0</v>
      </c>
      <c r="G5" s="374"/>
      <c r="H5" s="53">
        <v>30</v>
      </c>
      <c r="I5" s="53">
        <f>SUM(F5*H5)</f>
        <v>0</v>
      </c>
      <c r="J5" s="53"/>
    </row>
    <row r="6" spans="1:12" ht="101.25" customHeight="1" x14ac:dyDescent="0.25">
      <c r="A6" s="378"/>
      <c r="B6" s="9" t="s">
        <v>75</v>
      </c>
      <c r="C6" s="14" t="s">
        <v>48</v>
      </c>
      <c r="D6" s="190" t="s">
        <v>63</v>
      </c>
      <c r="E6" s="192"/>
      <c r="F6" s="373">
        <f>SUM(Borang!F38)</f>
        <v>0</v>
      </c>
      <c r="G6" s="374"/>
      <c r="H6" s="53">
        <v>30</v>
      </c>
      <c r="I6" s="53">
        <f t="shared" ref="I6:I15" si="0">SUM(F6*H6)</f>
        <v>0</v>
      </c>
      <c r="J6" s="53"/>
    </row>
    <row r="7" spans="1:12" ht="45" customHeight="1" x14ac:dyDescent="0.25">
      <c r="A7" s="378"/>
      <c r="B7" s="9" t="s">
        <v>76</v>
      </c>
      <c r="C7" s="14" t="s">
        <v>49</v>
      </c>
      <c r="D7" s="190" t="s">
        <v>62</v>
      </c>
      <c r="E7" s="192"/>
      <c r="F7" s="373">
        <f>SUM(Borang!F39)</f>
        <v>0</v>
      </c>
      <c r="G7" s="374"/>
      <c r="H7" s="53">
        <v>50</v>
      </c>
      <c r="I7" s="53">
        <f t="shared" si="0"/>
        <v>0</v>
      </c>
      <c r="J7" s="53"/>
    </row>
    <row r="8" spans="1:12" ht="56.25" customHeight="1" x14ac:dyDescent="0.25">
      <c r="A8" s="378"/>
      <c r="B8" s="9" t="s">
        <v>77</v>
      </c>
      <c r="C8" s="14" t="s">
        <v>50</v>
      </c>
      <c r="D8" s="190" t="s">
        <v>62</v>
      </c>
      <c r="E8" s="192"/>
      <c r="F8" s="373">
        <f>SUM(Borang!F40)</f>
        <v>0</v>
      </c>
      <c r="G8" s="374"/>
      <c r="H8" s="53">
        <v>500</v>
      </c>
      <c r="I8" s="53">
        <f t="shared" si="0"/>
        <v>0</v>
      </c>
      <c r="J8" s="53"/>
    </row>
    <row r="9" spans="1:12" x14ac:dyDescent="0.25">
      <c r="A9" s="378"/>
      <c r="B9" s="9" t="s">
        <v>78</v>
      </c>
      <c r="C9" s="15" t="s">
        <v>51</v>
      </c>
      <c r="D9" s="190" t="s">
        <v>64</v>
      </c>
      <c r="E9" s="192"/>
      <c r="F9" s="373">
        <f>SUM(Borang!F41)</f>
        <v>0</v>
      </c>
      <c r="G9" s="374"/>
      <c r="H9" s="57">
        <v>0.2</v>
      </c>
      <c r="I9" s="53">
        <f t="shared" si="0"/>
        <v>0</v>
      </c>
      <c r="J9" s="53"/>
    </row>
    <row r="10" spans="1:12" x14ac:dyDescent="0.25">
      <c r="A10" s="378"/>
      <c r="B10" s="9" t="s">
        <v>79</v>
      </c>
      <c r="C10" s="15" t="s">
        <v>52</v>
      </c>
      <c r="D10" s="190" t="s">
        <v>62</v>
      </c>
      <c r="E10" s="192"/>
      <c r="F10" s="373">
        <f>SUM(Borang!F42)</f>
        <v>0</v>
      </c>
      <c r="G10" s="374"/>
      <c r="H10" s="53">
        <v>50</v>
      </c>
      <c r="I10" s="53">
        <f t="shared" si="0"/>
        <v>0</v>
      </c>
      <c r="J10" s="53"/>
    </row>
    <row r="11" spans="1:12" x14ac:dyDescent="0.25">
      <c r="A11" s="378"/>
      <c r="B11" s="9" t="s">
        <v>80</v>
      </c>
      <c r="C11" s="15" t="s">
        <v>53</v>
      </c>
      <c r="D11" s="190" t="s">
        <v>62</v>
      </c>
      <c r="E11" s="192"/>
      <c r="F11" s="373">
        <f>SUM(Borang!F43)</f>
        <v>0</v>
      </c>
      <c r="G11" s="374"/>
      <c r="H11" s="53">
        <v>500</v>
      </c>
      <c r="I11" s="53">
        <f t="shared" si="0"/>
        <v>0</v>
      </c>
      <c r="J11" s="53"/>
    </row>
    <row r="12" spans="1:12" x14ac:dyDescent="0.25">
      <c r="A12" s="378"/>
      <c r="B12" s="9" t="s">
        <v>81</v>
      </c>
      <c r="C12" s="15" t="s">
        <v>54</v>
      </c>
      <c r="D12" s="190" t="s">
        <v>64</v>
      </c>
      <c r="E12" s="192"/>
      <c r="F12" s="373">
        <f>SUM(Borang!F44)</f>
        <v>0</v>
      </c>
      <c r="G12" s="374"/>
      <c r="H12" s="57">
        <v>0.1</v>
      </c>
      <c r="I12" s="53">
        <f t="shared" si="0"/>
        <v>0</v>
      </c>
      <c r="J12" s="53"/>
    </row>
    <row r="13" spans="1:12" ht="67.5" customHeight="1" x14ac:dyDescent="0.25">
      <c r="A13" s="378"/>
      <c r="B13" s="9" t="s">
        <v>9</v>
      </c>
      <c r="C13" s="14" t="s">
        <v>55</v>
      </c>
      <c r="D13" s="190" t="s">
        <v>62</v>
      </c>
      <c r="E13" s="192"/>
      <c r="F13" s="373">
        <f>SUM(Borang!F45)</f>
        <v>0</v>
      </c>
      <c r="G13" s="374"/>
      <c r="H13" s="53">
        <v>50</v>
      </c>
      <c r="I13" s="53">
        <f t="shared" si="0"/>
        <v>0</v>
      </c>
      <c r="J13" s="53"/>
    </row>
    <row r="14" spans="1:12" ht="45" customHeight="1" x14ac:dyDescent="0.25">
      <c r="A14" s="378"/>
      <c r="B14" s="9" t="s">
        <v>82</v>
      </c>
      <c r="C14" s="14" t="s">
        <v>56</v>
      </c>
      <c r="D14" s="190" t="s">
        <v>62</v>
      </c>
      <c r="E14" s="192"/>
      <c r="F14" s="373">
        <f>SUM(Borang!F46)</f>
        <v>0</v>
      </c>
      <c r="G14" s="374"/>
      <c r="H14" s="53">
        <v>50</v>
      </c>
      <c r="I14" s="53">
        <f t="shared" si="0"/>
        <v>0</v>
      </c>
      <c r="J14" s="53"/>
    </row>
    <row r="15" spans="1:12" ht="15.75" thickBot="1" x14ac:dyDescent="0.3">
      <c r="A15" s="379"/>
      <c r="B15" s="11" t="s">
        <v>83</v>
      </c>
      <c r="C15" s="16" t="s">
        <v>57</v>
      </c>
      <c r="D15" s="208" t="s">
        <v>62</v>
      </c>
      <c r="E15" s="210"/>
      <c r="F15" s="373">
        <f>SUM(Borang!F47)</f>
        <v>0</v>
      </c>
      <c r="G15" s="374"/>
      <c r="H15" s="53">
        <v>500</v>
      </c>
      <c r="I15" s="53">
        <f t="shared" si="0"/>
        <v>0</v>
      </c>
      <c r="J15" s="53"/>
    </row>
    <row r="16" spans="1:12" ht="23.25" thickBot="1" x14ac:dyDescent="0.3">
      <c r="A16" s="13" t="s">
        <v>85</v>
      </c>
      <c r="B16" s="12" t="s">
        <v>34</v>
      </c>
      <c r="C16" s="17" t="s">
        <v>58</v>
      </c>
      <c r="D16" s="218" t="s">
        <v>43</v>
      </c>
      <c r="E16" s="220"/>
      <c r="F16" s="373">
        <f>SUM(Borang!F48)</f>
        <v>0</v>
      </c>
      <c r="G16" s="374"/>
      <c r="H16" s="56">
        <v>100</v>
      </c>
      <c r="I16" s="56">
        <f>SUM(H16*L16)</f>
        <v>0</v>
      </c>
      <c r="J16" s="56"/>
      <c r="K16" s="26" t="b">
        <f>MIN(0=F16)=MAX(2=F16)</f>
        <v>0</v>
      </c>
      <c r="L16" s="26">
        <f>SUM(K16+IF(TRUE*F16,0))</f>
        <v>0</v>
      </c>
    </row>
    <row r="17" spans="1:12" ht="57" customHeight="1" thickBot="1" x14ac:dyDescent="0.3">
      <c r="A17" s="13" t="s">
        <v>84</v>
      </c>
      <c r="B17" s="12" t="s">
        <v>34</v>
      </c>
      <c r="C17" s="17" t="s">
        <v>59</v>
      </c>
      <c r="D17" s="218" t="s">
        <v>43</v>
      </c>
      <c r="E17" s="220"/>
      <c r="F17" s="373">
        <f>SUM(Borang!F49)</f>
        <v>0</v>
      </c>
      <c r="G17" s="374"/>
      <c r="H17" s="56">
        <v>100</v>
      </c>
      <c r="I17" s="56">
        <f t="shared" ref="I17:I19" si="1">SUM(H17*L17)</f>
        <v>0</v>
      </c>
      <c r="J17" s="56"/>
      <c r="K17" s="26" t="b">
        <f t="shared" ref="K17:K19" si="2">MIN(0=F17)=MAX(2=F17)</f>
        <v>0</v>
      </c>
      <c r="L17" s="26">
        <f t="shared" ref="L17:L19" si="3">SUM(K17+IF(TRUE*F17,0))</f>
        <v>0</v>
      </c>
    </row>
    <row r="18" spans="1:12" ht="90.75" customHeight="1" thickBot="1" x14ac:dyDescent="0.3">
      <c r="A18" s="13" t="s">
        <v>86</v>
      </c>
      <c r="B18" s="12" t="s">
        <v>34</v>
      </c>
      <c r="C18" s="17" t="s">
        <v>60</v>
      </c>
      <c r="D18" s="218" t="s">
        <v>43</v>
      </c>
      <c r="E18" s="220"/>
      <c r="F18" s="373">
        <f>SUM(Borang!F50)</f>
        <v>0</v>
      </c>
      <c r="G18" s="374"/>
      <c r="H18" s="56">
        <v>100</v>
      </c>
      <c r="I18" s="56">
        <f t="shared" si="1"/>
        <v>0</v>
      </c>
      <c r="J18" s="56"/>
      <c r="K18" s="26" t="b">
        <f t="shared" si="2"/>
        <v>0</v>
      </c>
      <c r="L18" s="26">
        <f t="shared" si="3"/>
        <v>0</v>
      </c>
    </row>
    <row r="19" spans="1:12" ht="90.75" customHeight="1" thickBot="1" x14ac:dyDescent="0.3">
      <c r="A19" s="13" t="s">
        <v>87</v>
      </c>
      <c r="B19" s="12" t="s">
        <v>34</v>
      </c>
      <c r="C19" s="17" t="s">
        <v>61</v>
      </c>
      <c r="D19" s="325" t="s">
        <v>43</v>
      </c>
      <c r="E19" s="325"/>
      <c r="F19" s="373">
        <f>SUM(Borang!F51)</f>
        <v>0</v>
      </c>
      <c r="G19" s="374"/>
      <c r="H19" s="56">
        <v>100</v>
      </c>
      <c r="I19" s="56">
        <f t="shared" si="1"/>
        <v>0</v>
      </c>
      <c r="J19" s="56"/>
      <c r="K19" s="26" t="b">
        <f t="shared" si="2"/>
        <v>0</v>
      </c>
      <c r="L19" s="26">
        <f t="shared" si="3"/>
        <v>0</v>
      </c>
    </row>
  </sheetData>
  <sheetProtection algorithmName="SHA-512" hashValue="3H6We/sZXZGIuQ2IqJI6ZZn+cum5qeyFvQJhHevETofAvMqVghIdRG4v9B6BfAD+SEN2PeezqiYOzvUy+O0Gyw==" saltValue="3+M5FWAFdOj3sGGEq+NEkg==" spinCount="100000" sheet="1" objects="1" scenarios="1"/>
  <mergeCells count="38">
    <mergeCell ref="D3:E3"/>
    <mergeCell ref="F3:G3"/>
    <mergeCell ref="A4:A15"/>
    <mergeCell ref="B4:C4"/>
    <mergeCell ref="D4:E4"/>
    <mergeCell ref="F4:G4"/>
    <mergeCell ref="D5:E5"/>
    <mergeCell ref="F5:G5"/>
    <mergeCell ref="D8:E8"/>
    <mergeCell ref="F8:G8"/>
    <mergeCell ref="D9:E9"/>
    <mergeCell ref="F9:G9"/>
    <mergeCell ref="D6:E6"/>
    <mergeCell ref="F6:G6"/>
    <mergeCell ref="D7:E7"/>
    <mergeCell ref="F7:G7"/>
    <mergeCell ref="D13:E13"/>
    <mergeCell ref="F13:G13"/>
    <mergeCell ref="D10:E10"/>
    <mergeCell ref="F10:G10"/>
    <mergeCell ref="D11:E11"/>
    <mergeCell ref="F11:G11"/>
    <mergeCell ref="D2:E2"/>
    <mergeCell ref="F2:G2"/>
    <mergeCell ref="D18:E18"/>
    <mergeCell ref="F18:G18"/>
    <mergeCell ref="D19:E19"/>
    <mergeCell ref="F19:G19"/>
    <mergeCell ref="D16:E16"/>
    <mergeCell ref="F16:G16"/>
    <mergeCell ref="D17:E17"/>
    <mergeCell ref="F17:G17"/>
    <mergeCell ref="D14:E14"/>
    <mergeCell ref="F14:G14"/>
    <mergeCell ref="D15:E15"/>
    <mergeCell ref="F15:G15"/>
    <mergeCell ref="D12:E12"/>
    <mergeCell ref="F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workbookViewId="0">
      <selection activeCell="C13" sqref="C13"/>
    </sheetView>
  </sheetViews>
  <sheetFormatPr defaultRowHeight="15" x14ac:dyDescent="0.25"/>
  <cols>
    <col min="5" max="5" width="15.140625" customWidth="1"/>
    <col min="6" max="6" width="20.85546875" customWidth="1"/>
  </cols>
  <sheetData>
    <row r="3" spans="1:6" x14ac:dyDescent="0.25">
      <c r="A3" t="s">
        <v>115</v>
      </c>
      <c r="B3">
        <f>SUM(Borang!H11,Borang!H14,Borang!H17,Borang!G19,Borang!H22,Borang!H24,Borang!H29,Borang!H31:J35,Borang!H37:J51)</f>
        <v>0</v>
      </c>
    </row>
    <row r="5" spans="1:6" x14ac:dyDescent="0.25">
      <c r="D5" t="s">
        <v>145</v>
      </c>
      <c r="E5" t="s">
        <v>146</v>
      </c>
      <c r="F5" t="s">
        <v>147</v>
      </c>
    </row>
    <row r="6" spans="1:6" x14ac:dyDescent="0.25">
      <c r="A6" t="s">
        <v>144</v>
      </c>
      <c r="B6">
        <f>SUM(Borang!I4)</f>
        <v>0</v>
      </c>
      <c r="C6" t="s">
        <v>148</v>
      </c>
      <c r="D6">
        <f>SUM(B6/100)</f>
        <v>0</v>
      </c>
      <c r="E6">
        <f>SUM(B3*D6)</f>
        <v>0</v>
      </c>
      <c r="F6" s="35">
        <f>SUM(B3-E6)</f>
        <v>0</v>
      </c>
    </row>
    <row r="9" spans="1:6" x14ac:dyDescent="0.25">
      <c r="A9" t="s">
        <v>149</v>
      </c>
      <c r="B9">
        <f>SUM(Borang!G3)</f>
        <v>50</v>
      </c>
    </row>
    <row r="11" spans="1:6" x14ac:dyDescent="0.25">
      <c r="A11" t="s">
        <v>155</v>
      </c>
      <c r="C11">
        <f>SUM(Borang!H53)</f>
        <v>0</v>
      </c>
    </row>
    <row r="12" spans="1:6" x14ac:dyDescent="0.25">
      <c r="A12" t="s">
        <v>150</v>
      </c>
      <c r="C12" s="35">
        <f>SUM(F6,B9,C14,C15-C11)</f>
        <v>50</v>
      </c>
    </row>
    <row r="14" spans="1:6" x14ac:dyDescent="0.25">
      <c r="A14" t="s">
        <v>159</v>
      </c>
      <c r="C14" s="72">
        <f>SUM(Borang!C53)</f>
        <v>0</v>
      </c>
    </row>
    <row r="15" spans="1:6" x14ac:dyDescent="0.25">
      <c r="A15" t="s">
        <v>160</v>
      </c>
      <c r="C15" s="72">
        <f>SUM(Borang!E53)</f>
        <v>0</v>
      </c>
    </row>
  </sheetData>
  <sheetProtection password="8B89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9"/>
  <sheetViews>
    <sheetView workbookViewId="0">
      <selection activeCell="E8" sqref="E8"/>
    </sheetView>
  </sheetViews>
  <sheetFormatPr defaultRowHeight="15" x14ac:dyDescent="0.25"/>
  <cols>
    <col min="3" max="3" width="32.5703125" customWidth="1"/>
    <col min="4" max="4" width="26" customWidth="1"/>
    <col min="5" max="5" width="31.140625" customWidth="1"/>
  </cols>
  <sheetData>
    <row r="4" spans="3:5" ht="15.75" thickBot="1" x14ac:dyDescent="0.3"/>
    <row r="5" spans="3:5" x14ac:dyDescent="0.25">
      <c r="C5" s="82"/>
      <c r="D5" s="83" t="s">
        <v>161</v>
      </c>
      <c r="E5" s="84" t="s">
        <v>162</v>
      </c>
    </row>
    <row r="6" spans="3:5" x14ac:dyDescent="0.25">
      <c r="C6" s="85" t="s">
        <v>163</v>
      </c>
      <c r="D6" s="86">
        <v>1400</v>
      </c>
      <c r="E6" s="87">
        <f>SUM(D6*0.09290304)</f>
        <v>130.064256</v>
      </c>
    </row>
    <row r="7" spans="3:5" x14ac:dyDescent="0.25">
      <c r="C7" s="85"/>
      <c r="D7" s="88"/>
      <c r="E7" s="87"/>
    </row>
    <row r="8" spans="3:5" x14ac:dyDescent="0.25">
      <c r="C8" s="85" t="s">
        <v>164</v>
      </c>
      <c r="D8" s="88">
        <f>SUM(E8*10.76391)</f>
        <v>52936.909379999997</v>
      </c>
      <c r="E8" s="89">
        <v>4918</v>
      </c>
    </row>
    <row r="9" spans="3:5" ht="15.75" thickBot="1" x14ac:dyDescent="0.3">
      <c r="C9" s="90"/>
      <c r="D9" s="91"/>
      <c r="E9" s="92"/>
    </row>
  </sheetData>
  <sheetProtection password="8B89"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"/>
  <sheetViews>
    <sheetView workbookViewId="0">
      <selection activeCell="P3" sqref="P3"/>
    </sheetView>
  </sheetViews>
  <sheetFormatPr defaultRowHeight="15" x14ac:dyDescent="0.25"/>
  <cols>
    <col min="1" max="1" width="21.5703125" customWidth="1"/>
    <col min="4" max="4" width="16" customWidth="1"/>
    <col min="5" max="5" width="12.42578125" customWidth="1"/>
    <col min="6" max="6" width="12.7109375" customWidth="1"/>
    <col min="7" max="7" width="13.85546875" customWidth="1"/>
    <col min="8" max="8" width="13.42578125" customWidth="1"/>
    <col min="9" max="9" width="17.28515625" customWidth="1"/>
    <col min="10" max="10" width="16.5703125" customWidth="1"/>
    <col min="11" max="11" width="16.28515625" customWidth="1"/>
    <col min="12" max="12" width="18.140625" customWidth="1"/>
    <col min="13" max="13" width="25.42578125" customWidth="1"/>
  </cols>
  <sheetData>
    <row r="2" spans="1:18" x14ac:dyDescent="0.25">
      <c r="B2" t="s">
        <v>197</v>
      </c>
      <c r="C2" t="s">
        <v>198</v>
      </c>
      <c r="D2" t="s">
        <v>199</v>
      </c>
      <c r="E2" s="380" t="s">
        <v>200</v>
      </c>
      <c r="F2" s="380"/>
      <c r="G2" s="380" t="s">
        <v>201</v>
      </c>
      <c r="H2" s="380"/>
      <c r="I2" s="380" t="s">
        <v>203</v>
      </c>
      <c r="J2" s="380"/>
      <c r="K2" s="380" t="s">
        <v>202</v>
      </c>
      <c r="L2" s="380"/>
      <c r="M2" t="s">
        <v>204</v>
      </c>
      <c r="N2" t="s">
        <v>205</v>
      </c>
      <c r="O2" t="s">
        <v>206</v>
      </c>
      <c r="P2" t="s">
        <v>215</v>
      </c>
    </row>
    <row r="3" spans="1:18" x14ac:dyDescent="0.25">
      <c r="A3" t="s">
        <v>207</v>
      </c>
      <c r="B3">
        <f>SUM('Isi Fi KM'!E11:F11)</f>
        <v>0</v>
      </c>
      <c r="C3">
        <f>SUM('Isi Fi KM'!E10:F10)</f>
        <v>0</v>
      </c>
      <c r="D3">
        <f>SUM(B3*0.09290304)</f>
        <v>0</v>
      </c>
      <c r="E3" s="95" t="b">
        <f>MIN(0&lt;B3)=MAX(1000000&gt;B3)</f>
        <v>0</v>
      </c>
      <c r="F3" s="95">
        <f>SUM(E3+IF(TRUE*C3,0))</f>
        <v>0</v>
      </c>
      <c r="G3" s="95" t="b">
        <f>MIN(0&lt;C3)=MAX(1000000&gt;C3)</f>
        <v>0</v>
      </c>
      <c r="H3" s="95">
        <f>SUM(G3+IF(TRUE*E3,0))</f>
        <v>0</v>
      </c>
      <c r="I3" s="95" t="b">
        <f>MIN(TRUE=E3,FALSE=G3)=MAX(TRUE=G3,TRUE=E3)</f>
        <v>1</v>
      </c>
      <c r="J3" s="95">
        <f>SUM(I3+IF(TRUE*G3,0))</f>
        <v>1</v>
      </c>
      <c r="K3" s="95" t="b">
        <f>MIN(TRUE=G3,FALSE=E3)=MAX(TRUE=E3,TRUE=G3)</f>
        <v>1</v>
      </c>
      <c r="L3" s="95">
        <f>SUM(K3+IF(TRUE*I3,0))</f>
        <v>1</v>
      </c>
      <c r="M3">
        <f>SUM(D3*J3)</f>
        <v>0</v>
      </c>
      <c r="N3">
        <f>SUM(C3*L3)</f>
        <v>0</v>
      </c>
      <c r="O3">
        <f>SUM(M3:N3)</f>
        <v>0</v>
      </c>
      <c r="P3" s="95" t="b">
        <f>MIN(B3*1,C3*1)=MAX(H3=1)</f>
        <v>1</v>
      </c>
      <c r="Q3" s="95">
        <f>SUM(IF(P3=TRUE,2))</f>
        <v>2</v>
      </c>
      <c r="R3" s="95"/>
    </row>
    <row r="4" spans="1:18" x14ac:dyDescent="0.25">
      <c r="A4" t="s">
        <v>208</v>
      </c>
      <c r="B4">
        <f>SUM('Isi Fi KM'!G11:H11)</f>
        <v>0</v>
      </c>
      <c r="C4">
        <f>SUM('Isi Fi KM'!G10:H10)</f>
        <v>0</v>
      </c>
      <c r="D4">
        <f t="shared" ref="D4:D12" si="0">SUM(B4*0.09290304)</f>
        <v>0</v>
      </c>
      <c r="E4" s="95" t="b">
        <f t="shared" ref="E4:E12" si="1">MIN(0&lt;B4)=MAX(1000000&gt;B4)</f>
        <v>0</v>
      </c>
      <c r="F4" s="95">
        <f t="shared" ref="F4:F12" si="2">SUM(E4+IF(TRUE*C4,0))</f>
        <v>0</v>
      </c>
      <c r="G4" s="95" t="b">
        <f t="shared" ref="G4:G12" si="3">MIN(0&lt;C4)=MAX(1000000&gt;C4)</f>
        <v>0</v>
      </c>
      <c r="H4" s="95">
        <f t="shared" ref="H4:H12" si="4">SUM(G4+IF(TRUE*E4,0))</f>
        <v>0</v>
      </c>
      <c r="I4" s="95" t="b">
        <f t="shared" ref="I4:I12" si="5">MIN(TRUE=E4,FALSE=G4)=MAX(TRUE=G4,TRUE=E4)</f>
        <v>1</v>
      </c>
      <c r="J4" s="95">
        <f t="shared" ref="J4:J12" si="6">SUM(I4+IF(TRUE*G4,0))</f>
        <v>1</v>
      </c>
      <c r="K4" s="95" t="b">
        <f t="shared" ref="K4:K12" si="7">MIN(TRUE=G4,FALSE=E4)=MAX(TRUE=E4,TRUE=G4)</f>
        <v>1</v>
      </c>
      <c r="L4" s="95">
        <f t="shared" ref="L4:L12" si="8">SUM(K4+IF(TRUE*I4,0))</f>
        <v>1</v>
      </c>
      <c r="M4">
        <f t="shared" ref="M4:M12" si="9">SUM(D4*J4)</f>
        <v>0</v>
      </c>
      <c r="N4">
        <f t="shared" ref="N4:N12" si="10">SUM(C4*L4)</f>
        <v>0</v>
      </c>
      <c r="O4">
        <f t="shared" ref="O4:O12" si="11">SUM(M4:N4)</f>
        <v>0</v>
      </c>
      <c r="P4" s="95" t="b">
        <f t="shared" ref="P4:P12" si="12">MIN(TRUE=E4,FALSE=G4)=MAX(F4=1)</f>
        <v>1</v>
      </c>
      <c r="Q4" s="95">
        <f t="shared" ref="Q4:Q12" si="13">SUM(IF(P4=TRUE,2))</f>
        <v>2</v>
      </c>
    </row>
    <row r="5" spans="1:18" x14ac:dyDescent="0.25">
      <c r="A5" t="s">
        <v>209</v>
      </c>
      <c r="B5">
        <f>SUM('Isi Fi KM'!I11:K11)</f>
        <v>0</v>
      </c>
      <c r="C5">
        <f>SUM('Isi Fi KM'!I10:K10)</f>
        <v>0</v>
      </c>
      <c r="D5">
        <f t="shared" si="0"/>
        <v>0</v>
      </c>
      <c r="E5" s="95" t="b">
        <f t="shared" si="1"/>
        <v>0</v>
      </c>
      <c r="F5" s="95">
        <f t="shared" si="2"/>
        <v>0</v>
      </c>
      <c r="G5" s="95" t="b">
        <f t="shared" si="3"/>
        <v>0</v>
      </c>
      <c r="H5" s="95">
        <f t="shared" si="4"/>
        <v>0</v>
      </c>
      <c r="I5" s="95" t="b">
        <f t="shared" si="5"/>
        <v>1</v>
      </c>
      <c r="J5" s="95">
        <f t="shared" si="6"/>
        <v>1</v>
      </c>
      <c r="K5" s="95" t="b">
        <f t="shared" si="7"/>
        <v>1</v>
      </c>
      <c r="L5" s="95">
        <f t="shared" si="8"/>
        <v>1</v>
      </c>
      <c r="M5">
        <f t="shared" si="9"/>
        <v>0</v>
      </c>
      <c r="N5">
        <f t="shared" si="10"/>
        <v>0</v>
      </c>
      <c r="O5">
        <f t="shared" si="11"/>
        <v>0</v>
      </c>
      <c r="P5" s="95" t="b">
        <f t="shared" si="12"/>
        <v>1</v>
      </c>
      <c r="Q5" s="95">
        <f t="shared" si="13"/>
        <v>2</v>
      </c>
    </row>
    <row r="6" spans="1:18" x14ac:dyDescent="0.25">
      <c r="E6" s="95"/>
      <c r="F6" s="95"/>
      <c r="G6" s="95"/>
      <c r="H6" s="95"/>
      <c r="I6" s="95"/>
      <c r="J6" s="95"/>
      <c r="K6" s="95"/>
      <c r="L6" s="95"/>
      <c r="P6" s="95" t="b">
        <f t="shared" si="12"/>
        <v>1</v>
      </c>
      <c r="Q6" s="95">
        <f t="shared" si="13"/>
        <v>2</v>
      </c>
    </row>
    <row r="7" spans="1:18" x14ac:dyDescent="0.25">
      <c r="A7" t="s">
        <v>210</v>
      </c>
      <c r="B7">
        <f>SUM('Isi Fi KM'!E15:F15)</f>
        <v>0</v>
      </c>
      <c r="C7">
        <f>SUM('Isi Fi KM'!E14:F14)</f>
        <v>0</v>
      </c>
      <c r="D7">
        <f t="shared" si="0"/>
        <v>0</v>
      </c>
      <c r="E7" s="95" t="b">
        <f t="shared" si="1"/>
        <v>0</v>
      </c>
      <c r="F7" s="95">
        <f t="shared" si="2"/>
        <v>0</v>
      </c>
      <c r="G7" s="95" t="b">
        <f t="shared" si="3"/>
        <v>0</v>
      </c>
      <c r="H7" s="95">
        <f t="shared" si="4"/>
        <v>0</v>
      </c>
      <c r="I7" s="95" t="b">
        <f t="shared" si="5"/>
        <v>1</v>
      </c>
      <c r="J7" s="95">
        <f t="shared" si="6"/>
        <v>1</v>
      </c>
      <c r="K7" s="95" t="b">
        <f t="shared" si="7"/>
        <v>1</v>
      </c>
      <c r="L7" s="95">
        <f t="shared" si="8"/>
        <v>1</v>
      </c>
      <c r="M7">
        <f t="shared" si="9"/>
        <v>0</v>
      </c>
      <c r="N7">
        <f t="shared" si="10"/>
        <v>0</v>
      </c>
      <c r="O7">
        <f t="shared" si="11"/>
        <v>0</v>
      </c>
      <c r="P7" s="95" t="b">
        <f t="shared" si="12"/>
        <v>1</v>
      </c>
      <c r="Q7" s="95">
        <f t="shared" si="13"/>
        <v>2</v>
      </c>
    </row>
    <row r="8" spans="1:18" x14ac:dyDescent="0.25">
      <c r="A8" t="s">
        <v>211</v>
      </c>
      <c r="B8">
        <f>SUM('Isi Fi KM'!G15:H15)</f>
        <v>0</v>
      </c>
      <c r="C8">
        <f>SUM('Isi Fi KM'!G14:H14)</f>
        <v>0</v>
      </c>
      <c r="D8">
        <f t="shared" si="0"/>
        <v>0</v>
      </c>
      <c r="E8" s="95" t="b">
        <f t="shared" si="1"/>
        <v>0</v>
      </c>
      <c r="F8" s="95">
        <f t="shared" si="2"/>
        <v>0</v>
      </c>
      <c r="G8" s="95" t="b">
        <f t="shared" si="3"/>
        <v>0</v>
      </c>
      <c r="H8" s="95">
        <f t="shared" si="4"/>
        <v>0</v>
      </c>
      <c r="I8" s="95" t="b">
        <f t="shared" si="5"/>
        <v>1</v>
      </c>
      <c r="J8" s="95">
        <f t="shared" si="6"/>
        <v>1</v>
      </c>
      <c r="K8" s="95" t="b">
        <f t="shared" si="7"/>
        <v>1</v>
      </c>
      <c r="L8" s="95">
        <f t="shared" si="8"/>
        <v>1</v>
      </c>
      <c r="M8">
        <f t="shared" si="9"/>
        <v>0</v>
      </c>
      <c r="N8">
        <f t="shared" si="10"/>
        <v>0</v>
      </c>
      <c r="O8">
        <f t="shared" si="11"/>
        <v>0</v>
      </c>
      <c r="P8" s="95" t="b">
        <f t="shared" si="12"/>
        <v>1</v>
      </c>
      <c r="Q8" s="95">
        <f t="shared" si="13"/>
        <v>2</v>
      </c>
    </row>
    <row r="9" spans="1:18" x14ac:dyDescent="0.25">
      <c r="A9" t="s">
        <v>212</v>
      </c>
      <c r="B9">
        <f>SUM('Isi Fi KM'!I15:K15)</f>
        <v>0</v>
      </c>
      <c r="C9">
        <f>SUM('Isi Fi KM'!I14:K14)</f>
        <v>0</v>
      </c>
      <c r="D9">
        <f t="shared" si="0"/>
        <v>0</v>
      </c>
      <c r="E9" s="95" t="b">
        <f t="shared" si="1"/>
        <v>0</v>
      </c>
      <c r="F9" s="95">
        <f t="shared" si="2"/>
        <v>0</v>
      </c>
      <c r="G9" s="95" t="b">
        <f t="shared" si="3"/>
        <v>0</v>
      </c>
      <c r="H9" s="95">
        <f t="shared" si="4"/>
        <v>0</v>
      </c>
      <c r="I9" s="95" t="b">
        <f t="shared" si="5"/>
        <v>1</v>
      </c>
      <c r="J9" s="95">
        <f t="shared" si="6"/>
        <v>1</v>
      </c>
      <c r="K9" s="95" t="b">
        <f t="shared" si="7"/>
        <v>1</v>
      </c>
      <c r="L9" s="95">
        <f t="shared" si="8"/>
        <v>1</v>
      </c>
      <c r="M9">
        <f t="shared" si="9"/>
        <v>0</v>
      </c>
      <c r="N9">
        <f t="shared" si="10"/>
        <v>0</v>
      </c>
      <c r="O9">
        <f t="shared" si="11"/>
        <v>0</v>
      </c>
      <c r="P9" s="95" t="b">
        <f t="shared" si="12"/>
        <v>1</v>
      </c>
      <c r="Q9" s="95">
        <f t="shared" si="13"/>
        <v>2</v>
      </c>
    </row>
    <row r="10" spans="1:18" x14ac:dyDescent="0.25">
      <c r="E10" s="95"/>
      <c r="F10" s="95"/>
      <c r="G10" s="95"/>
      <c r="H10" s="95"/>
      <c r="I10" s="95"/>
      <c r="J10" s="95"/>
      <c r="K10" s="95"/>
      <c r="L10" s="95"/>
      <c r="P10" s="95" t="b">
        <f t="shared" si="12"/>
        <v>1</v>
      </c>
      <c r="Q10" s="95">
        <f t="shared" si="13"/>
        <v>2</v>
      </c>
    </row>
    <row r="11" spans="1:18" x14ac:dyDescent="0.25">
      <c r="A11" t="s">
        <v>213</v>
      </c>
      <c r="B11">
        <f>SUM('Isi Fi KM'!G37:K37)</f>
        <v>0</v>
      </c>
      <c r="C11">
        <f>SUM('Isi Fi KM'!G36:K36)</f>
        <v>0</v>
      </c>
      <c r="D11">
        <f t="shared" si="0"/>
        <v>0</v>
      </c>
      <c r="E11" s="95" t="b">
        <f t="shared" si="1"/>
        <v>0</v>
      </c>
      <c r="F11" s="95">
        <f t="shared" si="2"/>
        <v>0</v>
      </c>
      <c r="G11" s="95" t="b">
        <f t="shared" si="3"/>
        <v>0</v>
      </c>
      <c r="H11" s="95">
        <f t="shared" si="4"/>
        <v>0</v>
      </c>
      <c r="I11" s="95" t="b">
        <f t="shared" si="5"/>
        <v>1</v>
      </c>
      <c r="J11" s="95">
        <f t="shared" si="6"/>
        <v>1</v>
      </c>
      <c r="K11" s="95" t="b">
        <f t="shared" si="7"/>
        <v>1</v>
      </c>
      <c r="L11" s="95">
        <f t="shared" si="8"/>
        <v>1</v>
      </c>
      <c r="M11">
        <f t="shared" si="9"/>
        <v>0</v>
      </c>
      <c r="N11">
        <f t="shared" si="10"/>
        <v>0</v>
      </c>
      <c r="O11">
        <f t="shared" si="11"/>
        <v>0</v>
      </c>
      <c r="P11" s="95" t="b">
        <f t="shared" si="12"/>
        <v>1</v>
      </c>
      <c r="Q11" s="95">
        <f t="shared" si="13"/>
        <v>2</v>
      </c>
    </row>
    <row r="12" spans="1:18" x14ac:dyDescent="0.25">
      <c r="A12" t="s">
        <v>214</v>
      </c>
      <c r="B12">
        <f>SUM('Isi Fi KM'!G42:K42)</f>
        <v>0</v>
      </c>
      <c r="C12">
        <f>SUM('Isi Fi KM'!G41:K41)</f>
        <v>0</v>
      </c>
      <c r="D12">
        <f t="shared" si="0"/>
        <v>0</v>
      </c>
      <c r="E12" s="95" t="b">
        <f t="shared" si="1"/>
        <v>0</v>
      </c>
      <c r="F12" s="95">
        <f t="shared" si="2"/>
        <v>0</v>
      </c>
      <c r="G12" s="95" t="b">
        <f t="shared" si="3"/>
        <v>0</v>
      </c>
      <c r="H12" s="95">
        <f t="shared" si="4"/>
        <v>0</v>
      </c>
      <c r="I12" s="95" t="b">
        <f t="shared" si="5"/>
        <v>1</v>
      </c>
      <c r="J12" s="95">
        <f t="shared" si="6"/>
        <v>1</v>
      </c>
      <c r="K12" s="95" t="b">
        <f t="shared" si="7"/>
        <v>1</v>
      </c>
      <c r="L12" s="95">
        <f t="shared" si="8"/>
        <v>1</v>
      </c>
      <c r="M12">
        <f t="shared" si="9"/>
        <v>0</v>
      </c>
      <c r="N12">
        <f t="shared" si="10"/>
        <v>0</v>
      </c>
      <c r="O12">
        <f t="shared" si="11"/>
        <v>0</v>
      </c>
      <c r="P12" s="95" t="b">
        <f t="shared" si="12"/>
        <v>1</v>
      </c>
      <c r="Q12" s="95">
        <f t="shared" si="13"/>
        <v>2</v>
      </c>
    </row>
  </sheetData>
  <sheetProtection password="8B89" sheet="1" objects="1" scenarios="1" selectLockedCells="1"/>
  <mergeCells count="4">
    <mergeCell ref="E2:F2"/>
    <mergeCell ref="G2:H2"/>
    <mergeCell ref="I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Isi Fi KM</vt:lpstr>
      <vt:lpstr>Borang</vt:lpstr>
      <vt:lpstr>Cal IA</vt:lpstr>
      <vt:lpstr>Cal II-V</vt:lpstr>
      <vt:lpstr>Fi</vt:lpstr>
      <vt:lpstr>Convert</vt:lpstr>
      <vt:lpstr>Cal Isi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xxandiaxx</dc:creator>
  <cp:lastModifiedBy>shaiful_osc</cp:lastModifiedBy>
  <cp:lastPrinted>2022-05-12T02:07:16Z</cp:lastPrinted>
  <dcterms:created xsi:type="dcterms:W3CDTF">2013-11-25T12:14:19Z</dcterms:created>
  <dcterms:modified xsi:type="dcterms:W3CDTF">2022-08-25T05:48:41Z</dcterms:modified>
</cp:coreProperties>
</file>